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<sst xmlns="http://schemas.openxmlformats.org/spreadsheetml/2006/main" count="32" uniqueCount="32">
  <si>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"Кинг-сайз" (2 чел.)</t>
  </si>
  <si>
    <t>USD</t>
  </si>
  <si>
    <t>Категория номера
Room category</t>
  </si>
  <si>
    <t>"Апартамент" (2 чел.)
"Apartment" (2 persons)</t>
  </si>
  <si>
    <t>"Люкс" (2 чел.)
"Suite" (2 persons)</t>
  </si>
  <si>
    <t>"Апартамент" (1 чел.)
"Apartment" (1 person)</t>
  </si>
  <si>
    <t>"Люкс" (1 чел.)
"Suite" (1 person)</t>
  </si>
  <si>
    <t>"Кинг-сайз" (2 чел.)
"King size" (2 persons)</t>
  </si>
  <si>
    <t>"Кинг-сайз" (1 чел.)
"King size" (1 person)</t>
  </si>
  <si>
    <t>Одноместный "Сингл" 
"Single"</t>
  </si>
  <si>
    <t>"Дабл"(2 чел.)
"Double" (2 persons)</t>
  </si>
  <si>
    <t>"Дабл"(1чел.)
"Double" (1 person)</t>
  </si>
  <si>
    <t>"Твин" (2 чел.)
"Twin" (2 persons)</t>
  </si>
  <si>
    <t>"Твин" (1 чел.)
"Twin" (1 person)</t>
  </si>
  <si>
    <t>"Семейный"(4 чел.) 3 ком-ты
"Family" (4 persons) 3 rooms</t>
  </si>
  <si>
    <t>Высшая / Highest</t>
  </si>
  <si>
    <t>Первая / First</t>
  </si>
  <si>
    <t>Завтрак "Шведский стол" для 1 человека
Buffet breakfast for 1 person</t>
  </si>
  <si>
    <t>"Семейный"(3 чел.) 3 ком-ты
"Family" (3 persons) 3 rooms</t>
  </si>
  <si>
    <t>Тарифы по гостинице "Беларусь" со скидками
Hotel "Belarus" rates with the discounts</t>
  </si>
  <si>
    <t>скидка 5% без завтрака
5% discount  breakfast excluded</t>
  </si>
  <si>
    <t>скидка 10% без завтрака
10% discount breakfast excluded</t>
  </si>
  <si>
    <t xml:space="preserve"> скидка 15% без завтрака
15% discount breakfast excluded</t>
  </si>
  <si>
    <t>скидка 20% без завтрака
20% discount breakfast excluded</t>
  </si>
  <si>
    <t>скидка 25% без завтрака
25% discount breakfast excluded</t>
  </si>
  <si>
    <t>скидка 30% без завтрака
30% discount breakfast excluded</t>
  </si>
  <si>
    <t>скидка 35% без завтрака
35% discount breakfast excluded</t>
  </si>
  <si>
    <t>скидка 40% без завтрака
40% discount breakfast excluded</t>
  </si>
  <si>
    <t>скидка 45% без завтрака
45% discount breakfast excluded</t>
  </si>
  <si>
    <t>скидка 50% без завтрака
50% discount breakfast excluded</t>
  </si>
  <si>
    <t>Основной тариф без завтрака
Rack rate breakfast excluded</t>
  </si>
  <si>
    <t xml:space="preserve">Размер скидки от сновного тарифа/discount from the Rack rate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</si>
</sst>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1" fontId="6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tabSelected="1" zoomScale="110" zoomScaleNormal="110" zoomScalePageLayoutView="0" workbookViewId="0" topLeftCell="A1">
      <selection activeCell="I2" sqref="I2"/>
    </sheetView>
  </sheetViews>
  <sheetFormatPr defaultColWidth="9.00390625" defaultRowHeight="12.75"/>
  <cols>
    <col min="1" max="1" width="2.25390625" style="0" customWidth="1"/>
    <col min="2" max="2" width="26.125" style="0" customWidth="1"/>
    <col min="3" max="3" width="16.875" style="0" bestFit="1" customWidth="1"/>
    <col min="4" max="4" width="15.625" style="0" customWidth="1"/>
    <col min="5" max="5" width="15.25390625" style="0" customWidth="1"/>
    <col min="6" max="6" width="15.25390625" style="3" customWidth="1"/>
    <col min="7" max="7" width="15.00390625" style="3" customWidth="1"/>
    <col min="8" max="8" width="14.25390625" style="3" customWidth="1"/>
    <col min="9" max="9" width="15.625" style="0" customWidth="1"/>
    <col min="10" max="10" width="15.125" style="0" customWidth="1"/>
    <col min="11" max="11" width="14.625" style="0" customWidth="1"/>
    <col min="12" max="12" width="15.00390625" style="0" customWidth="1"/>
    <col min="13" max="13" width="16.125" style="0" customWidth="1"/>
  </cols>
  <sheetData>
    <row r="3" spans="2:13" ht="27" customHeight="1">
      <c r="B3" s="23" t="s">
        <v>19</v>
      </c>
      <c r="C3" s="24"/>
      <c r="D3" s="24"/>
      <c r="L3" s="13"/>
      <c r="M3" s="5" t="s">
        <v>1</v>
      </c>
    </row>
    <row r="4" spans="2:12" ht="16.5" customHeight="1">
      <c r="B4" s="21"/>
      <c r="C4" s="22"/>
      <c r="D4" s="22"/>
      <c r="L4" s="13"/>
    </row>
    <row r="5" spans="2:13" ht="12.75">
      <c r="B5" s="25" t="s">
        <v>2</v>
      </c>
      <c r="C5" s="25" t="s">
        <v>30</v>
      </c>
      <c r="D5" s="27" t="s">
        <v>31</v>
      </c>
      <c r="E5" s="28"/>
      <c r="F5" s="28"/>
      <c r="G5" s="28"/>
      <c r="H5" s="28"/>
      <c r="I5" s="28"/>
      <c r="J5" s="28"/>
      <c r="K5" s="28"/>
      <c r="L5" s="28"/>
      <c r="M5" s="29"/>
    </row>
    <row r="6" spans="1:14" ht="80.25" customHeight="1">
      <c r="A6" s="3"/>
      <c r="B6" s="26"/>
      <c r="C6" s="26"/>
      <c r="D6" s="20" t="s">
        <v>20</v>
      </c>
      <c r="E6" s="20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27</v>
      </c>
      <c r="L6" s="6" t="s">
        <v>28</v>
      </c>
      <c r="M6" s="6" t="s">
        <v>29</v>
      </c>
      <c r="N6" s="10"/>
    </row>
    <row r="7" spans="2:14" ht="12.75">
      <c r="B7" s="7" t="s">
        <v>16</v>
      </c>
      <c r="C7" s="18"/>
      <c r="D7" s="14"/>
      <c r="E7" s="14"/>
      <c r="F7" s="14"/>
      <c r="G7" s="14"/>
      <c r="H7" s="14"/>
      <c r="I7" s="14"/>
      <c r="J7" s="14"/>
      <c r="K7" s="14"/>
      <c r="L7" s="15"/>
      <c r="M7" s="15"/>
      <c r="N7" s="11"/>
    </row>
    <row r="8" spans="2:14" ht="25.5">
      <c r="B8" s="17" t="s">
        <v>9</v>
      </c>
      <c r="C8" s="18">
        <v>72</v>
      </c>
      <c r="D8" s="14">
        <f>C8*0.95</f>
        <v>68.39999999999999</v>
      </c>
      <c r="E8" s="14">
        <f aca="true" t="shared" si="0" ref="E8:E14">C8*0.9</f>
        <v>64.8</v>
      </c>
      <c r="F8" s="14">
        <f aca="true" t="shared" si="1" ref="F8:F14">C8*0.85</f>
        <v>61.199999999999996</v>
      </c>
      <c r="G8" s="14">
        <f aca="true" t="shared" si="2" ref="G8:G14">C8*0.8</f>
        <v>57.6</v>
      </c>
      <c r="H8" s="14">
        <f aca="true" t="shared" si="3" ref="H8:H14">C8*0.75</f>
        <v>54</v>
      </c>
      <c r="I8" s="14">
        <f aca="true" t="shared" si="4" ref="I8:I14">C8*0.7</f>
        <v>50.4</v>
      </c>
      <c r="J8" s="14">
        <f aca="true" t="shared" si="5" ref="J8:J14">C8*0.65</f>
        <v>46.800000000000004</v>
      </c>
      <c r="K8" s="14">
        <f aca="true" t="shared" si="6" ref="K8:K14">C8*0.6</f>
        <v>43.199999999999996</v>
      </c>
      <c r="L8" s="14">
        <f aca="true" t="shared" si="7" ref="L8:L14">C8*0.55</f>
        <v>39.6</v>
      </c>
      <c r="M8" s="14">
        <f>C8*0.5</f>
        <v>36</v>
      </c>
      <c r="N8" s="12"/>
    </row>
    <row r="9" spans="2:14" ht="25.5">
      <c r="B9" s="17" t="s">
        <v>10</v>
      </c>
      <c r="C9" s="18">
        <v>82</v>
      </c>
      <c r="D9" s="14">
        <f aca="true" t="shared" si="8" ref="D9:D14">C9*0.95</f>
        <v>77.89999999999999</v>
      </c>
      <c r="E9" s="14">
        <f t="shared" si="0"/>
        <v>73.8</v>
      </c>
      <c r="F9" s="14">
        <f t="shared" si="1"/>
        <v>69.7</v>
      </c>
      <c r="G9" s="14">
        <f t="shared" si="2"/>
        <v>65.60000000000001</v>
      </c>
      <c r="H9" s="14">
        <f t="shared" si="3"/>
        <v>61.5</v>
      </c>
      <c r="I9" s="14">
        <f t="shared" si="4"/>
        <v>57.4</v>
      </c>
      <c r="J9" s="14">
        <f t="shared" si="5"/>
        <v>53.300000000000004</v>
      </c>
      <c r="K9" s="14">
        <f t="shared" si="6"/>
        <v>49.199999999999996</v>
      </c>
      <c r="L9" s="14">
        <f t="shared" si="7"/>
        <v>45.1</v>
      </c>
      <c r="M9" s="14">
        <f aca="true" t="shared" si="9" ref="M9:M14">C9*0.5</f>
        <v>41</v>
      </c>
      <c r="N9" s="12"/>
    </row>
    <row r="10" spans="2:14" ht="25.5">
      <c r="B10" s="17" t="s">
        <v>11</v>
      </c>
      <c r="C10" s="18">
        <v>82</v>
      </c>
      <c r="D10" s="14">
        <f t="shared" si="8"/>
        <v>77.89999999999999</v>
      </c>
      <c r="E10" s="14">
        <f t="shared" si="0"/>
        <v>73.8</v>
      </c>
      <c r="F10" s="14">
        <f t="shared" si="1"/>
        <v>69.7</v>
      </c>
      <c r="G10" s="14">
        <f t="shared" si="2"/>
        <v>65.60000000000001</v>
      </c>
      <c r="H10" s="14">
        <f t="shared" si="3"/>
        <v>61.5</v>
      </c>
      <c r="I10" s="14">
        <f t="shared" si="4"/>
        <v>57.4</v>
      </c>
      <c r="J10" s="14">
        <f t="shared" si="5"/>
        <v>53.300000000000004</v>
      </c>
      <c r="K10" s="14">
        <f t="shared" si="6"/>
        <v>49.199999999999996</v>
      </c>
      <c r="L10" s="14">
        <f t="shared" si="7"/>
        <v>45.1</v>
      </c>
      <c r="M10" s="14">
        <f t="shared" si="9"/>
        <v>41</v>
      </c>
      <c r="N10" s="12"/>
    </row>
    <row r="11" spans="2:14" ht="25.5">
      <c r="B11" s="17" t="s">
        <v>12</v>
      </c>
      <c r="C11" s="18">
        <v>82</v>
      </c>
      <c r="D11" s="14">
        <f t="shared" si="8"/>
        <v>77.89999999999999</v>
      </c>
      <c r="E11" s="14">
        <f t="shared" si="0"/>
        <v>73.8</v>
      </c>
      <c r="F11" s="14">
        <f t="shared" si="1"/>
        <v>69.7</v>
      </c>
      <c r="G11" s="14">
        <f t="shared" si="2"/>
        <v>65.60000000000001</v>
      </c>
      <c r="H11" s="14">
        <f t="shared" si="3"/>
        <v>61.5</v>
      </c>
      <c r="I11" s="14">
        <f t="shared" si="4"/>
        <v>57.4</v>
      </c>
      <c r="J11" s="14">
        <f t="shared" si="5"/>
        <v>53.300000000000004</v>
      </c>
      <c r="K11" s="14">
        <f t="shared" si="6"/>
        <v>49.199999999999996</v>
      </c>
      <c r="L11" s="14">
        <f t="shared" si="7"/>
        <v>45.1</v>
      </c>
      <c r="M11" s="14">
        <f t="shared" si="9"/>
        <v>41</v>
      </c>
      <c r="N11" s="12"/>
    </row>
    <row r="12" spans="2:14" ht="25.5">
      <c r="B12" s="17" t="s">
        <v>13</v>
      </c>
      <c r="C12" s="18">
        <v>82</v>
      </c>
      <c r="D12" s="14">
        <f t="shared" si="8"/>
        <v>77.89999999999999</v>
      </c>
      <c r="E12" s="14">
        <f t="shared" si="0"/>
        <v>73.8</v>
      </c>
      <c r="F12" s="14">
        <f t="shared" si="1"/>
        <v>69.7</v>
      </c>
      <c r="G12" s="14">
        <f t="shared" si="2"/>
        <v>65.60000000000001</v>
      </c>
      <c r="H12" s="14">
        <f t="shared" si="3"/>
        <v>61.5</v>
      </c>
      <c r="I12" s="14">
        <f t="shared" si="4"/>
        <v>57.4</v>
      </c>
      <c r="J12" s="14">
        <f t="shared" si="5"/>
        <v>53.300000000000004</v>
      </c>
      <c r="K12" s="14">
        <f t="shared" si="6"/>
        <v>49.199999999999996</v>
      </c>
      <c r="L12" s="14">
        <f t="shared" si="7"/>
        <v>45.1</v>
      </c>
      <c r="M12" s="14">
        <f t="shared" si="9"/>
        <v>41</v>
      </c>
      <c r="N12" s="12"/>
    </row>
    <row r="13" spans="2:14" ht="25.5">
      <c r="B13" s="17" t="s">
        <v>14</v>
      </c>
      <c r="C13" s="18">
        <v>168</v>
      </c>
      <c r="D13" s="14">
        <f t="shared" si="8"/>
        <v>159.6</v>
      </c>
      <c r="E13" s="14">
        <f>C13*0.9</f>
        <v>151.20000000000002</v>
      </c>
      <c r="F13" s="14">
        <f>C13*0.85</f>
        <v>142.79999999999998</v>
      </c>
      <c r="G13" s="14">
        <f>C13*0.8</f>
        <v>134.4</v>
      </c>
      <c r="H13" s="14">
        <f>C13*0.75</f>
        <v>126</v>
      </c>
      <c r="I13" s="14">
        <f>C13*0.7</f>
        <v>117.6</v>
      </c>
      <c r="J13" s="14">
        <f>C13*0.65</f>
        <v>109.2</v>
      </c>
      <c r="K13" s="14">
        <f>C13*0.6</f>
        <v>100.8</v>
      </c>
      <c r="L13" s="14">
        <f t="shared" si="7"/>
        <v>92.4</v>
      </c>
      <c r="M13" s="14">
        <f t="shared" si="9"/>
        <v>84</v>
      </c>
      <c r="N13" s="12"/>
    </row>
    <row r="14" spans="2:14" ht="25.5">
      <c r="B14" s="17" t="s">
        <v>18</v>
      </c>
      <c r="C14" s="18">
        <v>129</v>
      </c>
      <c r="D14" s="14">
        <f t="shared" si="8"/>
        <v>122.55</v>
      </c>
      <c r="E14" s="14">
        <f t="shared" si="0"/>
        <v>116.10000000000001</v>
      </c>
      <c r="F14" s="14">
        <f t="shared" si="1"/>
        <v>109.64999999999999</v>
      </c>
      <c r="G14" s="14">
        <f t="shared" si="2"/>
        <v>103.2</v>
      </c>
      <c r="H14" s="14">
        <f t="shared" si="3"/>
        <v>96.75</v>
      </c>
      <c r="I14" s="14">
        <f t="shared" si="4"/>
        <v>90.3</v>
      </c>
      <c r="J14" s="14">
        <f t="shared" si="5"/>
        <v>83.85000000000001</v>
      </c>
      <c r="K14" s="14">
        <f t="shared" si="6"/>
        <v>77.39999999999999</v>
      </c>
      <c r="L14" s="14">
        <f t="shared" si="7"/>
        <v>70.95</v>
      </c>
      <c r="M14" s="14">
        <f t="shared" si="9"/>
        <v>64.5</v>
      </c>
      <c r="N14" s="12"/>
    </row>
    <row r="15" spans="2:13" ht="12.75">
      <c r="B15" s="17"/>
      <c r="C15" s="18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2:13" ht="12.75">
      <c r="B16" s="17"/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4" ht="12.75">
      <c r="B17" s="7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2"/>
      <c r="M17" s="1"/>
      <c r="N17" s="11"/>
    </row>
    <row r="18" spans="2:14" ht="12.75" hidden="1">
      <c r="B18" s="8" t="s">
        <v>0</v>
      </c>
      <c r="C18" s="4" t="e">
        <f>#REF!-#REF!</f>
        <v>#REF!</v>
      </c>
      <c r="D18" s="4"/>
      <c r="E18" s="4" t="e">
        <f aca="true" t="shared" si="10" ref="E18:E23">C18*0.9</f>
        <v>#REF!</v>
      </c>
      <c r="F18" s="4" t="e">
        <f>C18*0.85</f>
        <v>#REF!</v>
      </c>
      <c r="G18" s="4" t="e">
        <f>C18*0.8</f>
        <v>#REF!</v>
      </c>
      <c r="H18" s="4" t="e">
        <f>C18*0.75</f>
        <v>#REF!</v>
      </c>
      <c r="I18" s="4" t="e">
        <f>C18*0.7</f>
        <v>#REF!</v>
      </c>
      <c r="J18" s="4" t="e">
        <f>C18*0.65</f>
        <v>#REF!</v>
      </c>
      <c r="K18" s="4" t="e">
        <f>C18*0.6</f>
        <v>#REF!</v>
      </c>
      <c r="L18" s="2"/>
      <c r="M18" s="1"/>
      <c r="N18" s="11"/>
    </row>
    <row r="19" spans="2:14" ht="12.75" hidden="1">
      <c r="B19" s="8"/>
      <c r="C19" s="4"/>
      <c r="D19" s="4"/>
      <c r="E19" s="4"/>
      <c r="F19" s="4"/>
      <c r="G19" s="4"/>
      <c r="H19" s="4"/>
      <c r="I19" s="4"/>
      <c r="J19" s="4"/>
      <c r="K19" s="4"/>
      <c r="L19" s="2"/>
      <c r="M19" s="1"/>
      <c r="N19" s="11"/>
    </row>
    <row r="20" spans="2:14" ht="25.5">
      <c r="B20" s="17" t="s">
        <v>7</v>
      </c>
      <c r="C20" s="18">
        <v>104</v>
      </c>
      <c r="D20" s="14">
        <f aca="true" t="shared" si="11" ref="D20:D25">C20*0.95</f>
        <v>98.8</v>
      </c>
      <c r="E20" s="14">
        <f>C20*0.9</f>
        <v>93.60000000000001</v>
      </c>
      <c r="F20" s="14">
        <f aca="true" t="shared" si="12" ref="F20:F25">C20*0.85</f>
        <v>88.39999999999999</v>
      </c>
      <c r="G20" s="14">
        <f aca="true" t="shared" si="13" ref="G20:G25">C20*0.8</f>
        <v>83.2</v>
      </c>
      <c r="H20" s="14">
        <f aca="true" t="shared" si="14" ref="H20:H25">C20*0.75</f>
        <v>78</v>
      </c>
      <c r="I20" s="14">
        <f aca="true" t="shared" si="15" ref="I20:I25">C20*0.7</f>
        <v>72.8</v>
      </c>
      <c r="J20" s="14">
        <f aca="true" t="shared" si="16" ref="J20:J25">C20*0.65</f>
        <v>67.60000000000001</v>
      </c>
      <c r="K20" s="14">
        <f aca="true" t="shared" si="17" ref="K20:K25">C20*0.6</f>
        <v>62.4</v>
      </c>
      <c r="L20" s="14">
        <f aca="true" t="shared" si="18" ref="L20:L25">C20*0.55</f>
        <v>57.2</v>
      </c>
      <c r="M20" s="14">
        <f aca="true" t="shared" si="19" ref="M20:M25">C20*0.5</f>
        <v>52</v>
      </c>
      <c r="N20" s="12"/>
    </row>
    <row r="21" spans="2:14" ht="25.5">
      <c r="B21" s="17" t="s">
        <v>8</v>
      </c>
      <c r="C21" s="18">
        <v>104</v>
      </c>
      <c r="D21" s="14">
        <f t="shared" si="11"/>
        <v>98.8</v>
      </c>
      <c r="E21" s="14">
        <f>C21*0.9</f>
        <v>93.60000000000001</v>
      </c>
      <c r="F21" s="14">
        <f t="shared" si="12"/>
        <v>88.39999999999999</v>
      </c>
      <c r="G21" s="14">
        <f t="shared" si="13"/>
        <v>83.2</v>
      </c>
      <c r="H21" s="14">
        <f t="shared" si="14"/>
        <v>78</v>
      </c>
      <c r="I21" s="14">
        <f t="shared" si="15"/>
        <v>72.8</v>
      </c>
      <c r="J21" s="14">
        <f t="shared" si="16"/>
        <v>67.60000000000001</v>
      </c>
      <c r="K21" s="14">
        <f t="shared" si="17"/>
        <v>62.4</v>
      </c>
      <c r="L21" s="14">
        <f t="shared" si="18"/>
        <v>57.2</v>
      </c>
      <c r="M21" s="14">
        <f t="shared" si="19"/>
        <v>52</v>
      </c>
      <c r="N21" s="12"/>
    </row>
    <row r="22" spans="2:14" ht="25.5">
      <c r="B22" s="17" t="s">
        <v>4</v>
      </c>
      <c r="C22" s="18">
        <v>120</v>
      </c>
      <c r="D22" s="14">
        <f t="shared" si="11"/>
        <v>114</v>
      </c>
      <c r="E22" s="14">
        <f t="shared" si="10"/>
        <v>108</v>
      </c>
      <c r="F22" s="14">
        <f t="shared" si="12"/>
        <v>102</v>
      </c>
      <c r="G22" s="14">
        <f t="shared" si="13"/>
        <v>96</v>
      </c>
      <c r="H22" s="14">
        <f t="shared" si="14"/>
        <v>90</v>
      </c>
      <c r="I22" s="14">
        <f t="shared" si="15"/>
        <v>84</v>
      </c>
      <c r="J22" s="14">
        <f t="shared" si="16"/>
        <v>78</v>
      </c>
      <c r="K22" s="14">
        <f t="shared" si="17"/>
        <v>72</v>
      </c>
      <c r="L22" s="14">
        <f t="shared" si="18"/>
        <v>66</v>
      </c>
      <c r="M22" s="14">
        <f t="shared" si="19"/>
        <v>60</v>
      </c>
      <c r="N22" s="12"/>
    </row>
    <row r="23" spans="2:14" ht="25.5">
      <c r="B23" s="17" t="s">
        <v>6</v>
      </c>
      <c r="C23" s="18">
        <v>120</v>
      </c>
      <c r="D23" s="14">
        <f t="shared" si="11"/>
        <v>114</v>
      </c>
      <c r="E23" s="14">
        <f t="shared" si="10"/>
        <v>108</v>
      </c>
      <c r="F23" s="14">
        <f t="shared" si="12"/>
        <v>102</v>
      </c>
      <c r="G23" s="14">
        <f t="shared" si="13"/>
        <v>96</v>
      </c>
      <c r="H23" s="14">
        <f t="shared" si="14"/>
        <v>90</v>
      </c>
      <c r="I23" s="14">
        <f t="shared" si="15"/>
        <v>84</v>
      </c>
      <c r="J23" s="14">
        <f t="shared" si="16"/>
        <v>78</v>
      </c>
      <c r="K23" s="14">
        <f t="shared" si="17"/>
        <v>72</v>
      </c>
      <c r="L23" s="14">
        <f t="shared" si="18"/>
        <v>66</v>
      </c>
      <c r="M23" s="14">
        <f t="shared" si="19"/>
        <v>60</v>
      </c>
      <c r="N23" s="12"/>
    </row>
    <row r="24" spans="2:14" ht="25.5">
      <c r="B24" s="17" t="s">
        <v>3</v>
      </c>
      <c r="C24" s="18">
        <v>322</v>
      </c>
      <c r="D24" s="14">
        <f t="shared" si="11"/>
        <v>305.9</v>
      </c>
      <c r="E24" s="14">
        <f>C24*0.9</f>
        <v>289.8</v>
      </c>
      <c r="F24" s="14">
        <f t="shared" si="12"/>
        <v>273.7</v>
      </c>
      <c r="G24" s="14">
        <f t="shared" si="13"/>
        <v>257.6</v>
      </c>
      <c r="H24" s="14">
        <f t="shared" si="14"/>
        <v>241.5</v>
      </c>
      <c r="I24" s="14">
        <f t="shared" si="15"/>
        <v>225.39999999999998</v>
      </c>
      <c r="J24" s="14">
        <f t="shared" si="16"/>
        <v>209.3</v>
      </c>
      <c r="K24" s="14">
        <f t="shared" si="17"/>
        <v>193.2</v>
      </c>
      <c r="L24" s="14">
        <f t="shared" si="18"/>
        <v>177.10000000000002</v>
      </c>
      <c r="M24" s="14">
        <f t="shared" si="19"/>
        <v>161</v>
      </c>
      <c r="N24" s="12"/>
    </row>
    <row r="25" spans="2:14" ht="25.5">
      <c r="B25" s="17" t="s">
        <v>5</v>
      </c>
      <c r="C25" s="18">
        <v>322</v>
      </c>
      <c r="D25" s="14">
        <f t="shared" si="11"/>
        <v>305.9</v>
      </c>
      <c r="E25" s="14">
        <f>C25*0.9</f>
        <v>289.8</v>
      </c>
      <c r="F25" s="14">
        <f t="shared" si="12"/>
        <v>273.7</v>
      </c>
      <c r="G25" s="14">
        <f t="shared" si="13"/>
        <v>257.6</v>
      </c>
      <c r="H25" s="14">
        <f t="shared" si="14"/>
        <v>241.5</v>
      </c>
      <c r="I25" s="14">
        <f t="shared" si="15"/>
        <v>225.39999999999998</v>
      </c>
      <c r="J25" s="14">
        <f t="shared" si="16"/>
        <v>209.3</v>
      </c>
      <c r="K25" s="14">
        <f t="shared" si="17"/>
        <v>193.2</v>
      </c>
      <c r="L25" s="14">
        <f t="shared" si="18"/>
        <v>177.10000000000002</v>
      </c>
      <c r="M25" s="14">
        <f t="shared" si="19"/>
        <v>161</v>
      </c>
      <c r="N25" s="12"/>
    </row>
    <row r="26" ht="12.75">
      <c r="B26" s="9"/>
    </row>
    <row r="27" spans="2:3" ht="38.25">
      <c r="B27" s="16" t="s">
        <v>17</v>
      </c>
      <c r="C27" s="19">
        <v>11</v>
      </c>
    </row>
  </sheetData>
  <sheetProtection/>
  <mergeCells count="4">
    <mergeCell ref="B3:D3"/>
    <mergeCell ref="B5:B6"/>
    <mergeCell ref="C5:C6"/>
    <mergeCell ref="D5:M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Maxim Stinson</cp:lastModifiedBy>
  <cp:lastPrinted>2018-10-24T13:35:09Z</cp:lastPrinted>
  <dcterms:created xsi:type="dcterms:W3CDTF">2008-08-18T12:05:07Z</dcterms:created>
  <dcterms:modified xsi:type="dcterms:W3CDTF">2020-02-05T06:37:48Z</dcterms:modified>
  <cp:category/>
  <cp:version/>
  <cp:contentType/>
  <cp:contentStatus/>
</cp:coreProperties>
</file>