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<sst xmlns="http://schemas.openxmlformats.org/spreadsheetml/2006/main" count="43" uniqueCount="43">
  <si>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Категория номера</t>
  </si>
  <si>
    <t>"Кинг-сайз" (2 чел.)</t>
  </si>
  <si>
    <t>Первая</t>
  </si>
  <si>
    <t>"Дабл"(2 чел.)</t>
  </si>
  <si>
    <t xml:space="preserve"> скидка 10% с завтраком</t>
  </si>
  <si>
    <t xml:space="preserve"> скидка 15% без завтрака</t>
  </si>
  <si>
    <t xml:space="preserve"> скидка 15% с завтраком</t>
  </si>
  <si>
    <t>скидка 10% без завтрака</t>
  </si>
  <si>
    <t>скидка 20% без завтрака</t>
  </si>
  <si>
    <t>скидка 20% с завтраком</t>
  </si>
  <si>
    <t>скидка 25% без завтрака</t>
  </si>
  <si>
    <t>скидка 25% с завтраком</t>
  </si>
  <si>
    <t>скидка 30% без завтрака</t>
  </si>
  <si>
    <t>скидка 30% с завтраком</t>
  </si>
  <si>
    <t>скидка 35% без завтрака</t>
  </si>
  <si>
    <t>скидка 35% с завтраком</t>
  </si>
  <si>
    <t>скидка 40% без завтрака</t>
  </si>
  <si>
    <t>скидка 40% с завтраком</t>
  </si>
  <si>
    <t>Тариф стойка без завтрака</t>
  </si>
  <si>
    <t xml:space="preserve">Стоимость завтрака </t>
  </si>
  <si>
    <t>Тариф стойка с завтраком</t>
  </si>
  <si>
    <t>Приложение №_______</t>
  </si>
  <si>
    <t xml:space="preserve">Одноместный "Сингл" </t>
  </si>
  <si>
    <t>"Дабл"(1чел.)</t>
  </si>
  <si>
    <t xml:space="preserve"> </t>
  </si>
  <si>
    <t>к приказу №_________</t>
  </si>
  <si>
    <t>(бел.рубли, коп.)</t>
  </si>
  <si>
    <t>скидка 45% без завтрака</t>
  </si>
  <si>
    <t>скидка 50% без завтрака</t>
  </si>
  <si>
    <t>скидка 45% c завтраком</t>
  </si>
  <si>
    <t>скидка 50% с завтраком</t>
  </si>
  <si>
    <t>скидка 5% без завтрака</t>
  </si>
  <si>
    <t xml:space="preserve"> скидка 5% с завтраком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</si>
  <si>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"Гарни" со скидками</t>
    </r>
  </si>
  <si>
    <t>Высшая "Люкс"</t>
  </si>
  <si>
    <t>(1 чел. при проживании в двух комнатах)</t>
  </si>
  <si>
    <t>(2 чел. при проживании в двух комнатах)</t>
  </si>
  <si>
    <t>(1 чел. при проживании в одной комнате)</t>
  </si>
  <si>
    <t>(2 чел. при проживании в одной комнате)</t>
  </si>
  <si>
    <t>"Семейный"(2 чел.)</t>
  </si>
  <si>
    <t>"Семейный"(3 чел.)</t>
  </si>
  <si>
    <t>"Семейный"(4 чел.)</t>
  </si>
  <si>
    <t>"____"__________2019г.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</si>
</sst>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1" fontId="7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/>
    </xf>
    <xf numFmtId="0" fontId="9" fillId="0" borderId="0" xfId="0" applyFont="1" applyAlignment="1">
      <alignment/>
    </xf>
    <xf numFmtId="1" fontId="0" fillId="0" borderId="1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Z38"/>
  <sheetViews>
    <sheetView tabSelected="1" zoomScale="110" zoomScaleNormal="110" zoomScalePageLayoutView="0" workbookViewId="0" topLeftCell="A20">
      <selection activeCell="B47" sqref="B47"/>
    </sheetView>
  </sheetViews>
  <sheetFormatPr defaultColWidth="9.00390625" defaultRowHeight="12.75"/>
  <cols>
    <col min="1" max="1" width="2.25390625" style="0" customWidth="1"/>
    <col min="2" max="2" width="24.25390625" style="0" customWidth="1"/>
    <col min="3" max="3" width="7.75390625" style="0" customWidth="1"/>
    <col min="4" max="4" width="6.375" style="0" customWidth="1"/>
    <col min="5" max="5" width="7.875" style="0" customWidth="1"/>
    <col min="6" max="6" width="7.625" style="0" customWidth="1"/>
    <col min="7" max="7" width="7.875" style="0" customWidth="1"/>
    <col min="8" max="8" width="8.00390625" style="0" customWidth="1"/>
    <col min="9" max="11" width="7.125" style="3" customWidth="1"/>
    <col min="12" max="12" width="8.125" style="3" customWidth="1"/>
    <col min="13" max="13" width="7.25390625" style="3" customWidth="1"/>
    <col min="14" max="14" width="6.75390625" style="3" customWidth="1"/>
    <col min="15" max="15" width="7.375" style="0" customWidth="1"/>
    <col min="16" max="16" width="7.625" style="0" customWidth="1"/>
    <col min="17" max="17" width="7.875" style="0" customWidth="1"/>
    <col min="18" max="19" width="8.00390625" style="0" customWidth="1"/>
    <col min="20" max="20" width="7.00390625" style="0" customWidth="1"/>
    <col min="21" max="21" width="7.25390625" style="0" customWidth="1"/>
    <col min="22" max="22" width="7.75390625" style="0" customWidth="1"/>
    <col min="23" max="23" width="7.375" style="0" customWidth="1"/>
    <col min="24" max="24" width="7.25390625" style="0" customWidth="1"/>
    <col min="25" max="25" width="6.625" style="0" customWidth="1"/>
  </cols>
  <sheetData>
    <row r="3" spans="2:23" ht="14.25">
      <c r="B3" t="s">
        <v>33</v>
      </c>
      <c r="V3" s="22"/>
      <c r="W3" t="s">
        <v>21</v>
      </c>
    </row>
    <row r="4" spans="2:23" ht="12.75">
      <c r="B4" s="5"/>
      <c r="W4" t="s">
        <v>25</v>
      </c>
    </row>
    <row r="5" spans="3:23" ht="12.75">
      <c r="C5" s="12"/>
      <c r="N5" s="3" t="s">
        <v>24</v>
      </c>
      <c r="W5" t="s">
        <v>42</v>
      </c>
    </row>
    <row r="7" spans="20:25" ht="12.75">
      <c r="T7" s="6"/>
      <c r="U7" s="6"/>
      <c r="V7" s="6"/>
      <c r="W7" s="6"/>
      <c r="X7" s="6" t="s">
        <v>26</v>
      </c>
      <c r="Y7" s="6"/>
    </row>
    <row r="8" spans="1:26" ht="63.75" customHeight="1">
      <c r="A8" s="3"/>
      <c r="B8" s="8" t="s">
        <v>0</v>
      </c>
      <c r="C8" s="8" t="s">
        <v>20</v>
      </c>
      <c r="D8" s="8" t="s">
        <v>19</v>
      </c>
      <c r="E8" s="8" t="s">
        <v>18</v>
      </c>
      <c r="F8" s="9" t="s">
        <v>31</v>
      </c>
      <c r="G8" s="9" t="s">
        <v>32</v>
      </c>
      <c r="H8" s="9" t="s">
        <v>7</v>
      </c>
      <c r="I8" s="9" t="s">
        <v>4</v>
      </c>
      <c r="J8" s="9" t="s">
        <v>5</v>
      </c>
      <c r="K8" s="9" t="s">
        <v>6</v>
      </c>
      <c r="L8" s="9" t="s">
        <v>8</v>
      </c>
      <c r="M8" s="9" t="s">
        <v>9</v>
      </c>
      <c r="N8" s="9" t="s">
        <v>10</v>
      </c>
      <c r="O8" s="9" t="s">
        <v>11</v>
      </c>
      <c r="P8" s="9" t="s">
        <v>12</v>
      </c>
      <c r="Q8" s="9" t="s">
        <v>13</v>
      </c>
      <c r="R8" s="9" t="s">
        <v>14</v>
      </c>
      <c r="S8" s="9" t="s">
        <v>15</v>
      </c>
      <c r="T8" s="9" t="s">
        <v>16</v>
      </c>
      <c r="U8" s="9" t="s">
        <v>17</v>
      </c>
      <c r="V8" s="9" t="s">
        <v>27</v>
      </c>
      <c r="W8" s="9" t="s">
        <v>29</v>
      </c>
      <c r="X8" s="9" t="s">
        <v>28</v>
      </c>
      <c r="Y8" s="9" t="s">
        <v>30</v>
      </c>
      <c r="Z8" s="18"/>
    </row>
    <row r="9" spans="2:26" ht="12.75">
      <c r="B9" s="10" t="s">
        <v>34</v>
      </c>
      <c r="C9" s="1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"/>
      <c r="W9" s="2"/>
      <c r="X9" s="1"/>
      <c r="Y9" s="1"/>
      <c r="Z9" s="19"/>
    </row>
    <row r="10" spans="2:26" ht="12.75" hidden="1">
      <c r="B10" s="11" t="s">
        <v>1</v>
      </c>
      <c r="C10" s="13">
        <v>134</v>
      </c>
      <c r="D10" s="4">
        <v>28</v>
      </c>
      <c r="E10" s="4">
        <f>C10-D10</f>
        <v>106</v>
      </c>
      <c r="F10" s="4"/>
      <c r="G10" s="4"/>
      <c r="H10" s="4">
        <f aca="true" t="shared" si="0" ref="H10:H15">E10*0.9</f>
        <v>95.4</v>
      </c>
      <c r="I10" s="4">
        <f>H10+D10</f>
        <v>123.4</v>
      </c>
      <c r="J10" s="4">
        <f>E10*0.85</f>
        <v>90.1</v>
      </c>
      <c r="K10" s="4">
        <f>J10+D10</f>
        <v>118.1</v>
      </c>
      <c r="L10" s="4">
        <f>E10*0.8</f>
        <v>84.80000000000001</v>
      </c>
      <c r="M10" s="4">
        <f>L10+D10</f>
        <v>112.80000000000001</v>
      </c>
      <c r="N10" s="4">
        <f>E10*0.75</f>
        <v>79.5</v>
      </c>
      <c r="O10" s="4">
        <f>N10+D10</f>
        <v>107.5</v>
      </c>
      <c r="P10" s="4">
        <f>E10*0.7</f>
        <v>74.19999999999999</v>
      </c>
      <c r="Q10" s="4">
        <f>P10+D10</f>
        <v>102.19999999999999</v>
      </c>
      <c r="R10" s="4">
        <f>E10*0.65</f>
        <v>68.9</v>
      </c>
      <c r="S10" s="4">
        <f>R10+D10</f>
        <v>96.9</v>
      </c>
      <c r="T10" s="4">
        <f>E10*0.6</f>
        <v>63.599999999999994</v>
      </c>
      <c r="U10" s="4">
        <f>T10+D10</f>
        <v>91.6</v>
      </c>
      <c r="V10" s="2"/>
      <c r="W10" s="2"/>
      <c r="X10" s="1"/>
      <c r="Y10" s="1"/>
      <c r="Z10" s="19"/>
    </row>
    <row r="11" spans="2:26" ht="12.75" hidden="1">
      <c r="B11" s="11"/>
      <c r="C11" s="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2"/>
      <c r="W11" s="2"/>
      <c r="X11" s="1"/>
      <c r="Y11" s="1"/>
      <c r="Z11" s="19"/>
    </row>
    <row r="12" spans="2:26" ht="25.5">
      <c r="B12" s="23" t="s">
        <v>35</v>
      </c>
      <c r="C12" s="15">
        <v>312</v>
      </c>
      <c r="D12" s="7">
        <v>20</v>
      </c>
      <c r="E12" s="7">
        <f>C12-D12</f>
        <v>292</v>
      </c>
      <c r="F12" s="7">
        <f>E12*0.95</f>
        <v>277.4</v>
      </c>
      <c r="G12" s="7">
        <f>F12+D12</f>
        <v>297.4</v>
      </c>
      <c r="H12" s="7">
        <f t="shared" si="0"/>
        <v>262.8</v>
      </c>
      <c r="I12" s="7">
        <f>H12+D12</f>
        <v>282.8</v>
      </c>
      <c r="J12" s="7">
        <f>E12*0.85</f>
        <v>248.2</v>
      </c>
      <c r="K12" s="7">
        <f>J12+D12</f>
        <v>268.2</v>
      </c>
      <c r="L12" s="7">
        <f>E12*0.8</f>
        <v>233.60000000000002</v>
      </c>
      <c r="M12" s="7">
        <f>L12+D12</f>
        <v>253.60000000000002</v>
      </c>
      <c r="N12" s="7">
        <f>E12*0.75</f>
        <v>219</v>
      </c>
      <c r="O12" s="7">
        <f>N12+D12</f>
        <v>239</v>
      </c>
      <c r="P12" s="7">
        <f>E12*0.7</f>
        <v>204.39999999999998</v>
      </c>
      <c r="Q12" s="7">
        <f>P12+D12</f>
        <v>224.39999999999998</v>
      </c>
      <c r="R12" s="7">
        <f>E12*0.65</f>
        <v>189.8</v>
      </c>
      <c r="S12" s="7">
        <f>R12+D12</f>
        <v>209.8</v>
      </c>
      <c r="T12" s="7">
        <f>E12*0.6</f>
        <v>175.2</v>
      </c>
      <c r="U12" s="7">
        <f>T12+D12</f>
        <v>195.2</v>
      </c>
      <c r="V12" s="7">
        <f>E12*0.55</f>
        <v>160.60000000000002</v>
      </c>
      <c r="W12" s="7">
        <f>V12+D12</f>
        <v>180.60000000000002</v>
      </c>
      <c r="X12" s="21">
        <f>E12*0.5</f>
        <v>146</v>
      </c>
      <c r="Y12" s="17">
        <f>X12+D12</f>
        <v>166</v>
      </c>
      <c r="Z12" s="20"/>
    </row>
    <row r="13" spans="2:26" ht="25.5">
      <c r="B13" s="23" t="s">
        <v>36</v>
      </c>
      <c r="C13" s="16">
        <v>332</v>
      </c>
      <c r="D13" s="7">
        <v>40</v>
      </c>
      <c r="E13" s="7">
        <f>C13-D13</f>
        <v>292</v>
      </c>
      <c r="F13" s="7">
        <f>E13*0.95</f>
        <v>277.4</v>
      </c>
      <c r="G13" s="7">
        <f>F13+D13</f>
        <v>317.4</v>
      </c>
      <c r="H13" s="7">
        <f t="shared" si="0"/>
        <v>262.8</v>
      </c>
      <c r="I13" s="7">
        <f>H13+D13</f>
        <v>302.8</v>
      </c>
      <c r="J13" s="7">
        <f>E13*0.85</f>
        <v>248.2</v>
      </c>
      <c r="K13" s="7">
        <f>J13+D13</f>
        <v>288.2</v>
      </c>
      <c r="L13" s="7">
        <f>E13*0.8</f>
        <v>233.60000000000002</v>
      </c>
      <c r="M13" s="7">
        <f>L13+D13</f>
        <v>273.6</v>
      </c>
      <c r="N13" s="7">
        <f>E13*0.75</f>
        <v>219</v>
      </c>
      <c r="O13" s="7">
        <f>N13+D13</f>
        <v>259</v>
      </c>
      <c r="P13" s="7">
        <f>E13*0.7</f>
        <v>204.39999999999998</v>
      </c>
      <c r="Q13" s="7">
        <f>P13+D13</f>
        <v>244.39999999999998</v>
      </c>
      <c r="R13" s="7">
        <f>E13*0.65</f>
        <v>189.8</v>
      </c>
      <c r="S13" s="7">
        <f>R13+D13</f>
        <v>229.8</v>
      </c>
      <c r="T13" s="7">
        <f>E13*0.6</f>
        <v>175.2</v>
      </c>
      <c r="U13" s="7">
        <f>T13+D13</f>
        <v>215.2</v>
      </c>
      <c r="V13" s="7">
        <f aca="true" t="shared" si="1" ref="V13:V22">E13*0.55</f>
        <v>160.60000000000002</v>
      </c>
      <c r="W13" s="7">
        <f aca="true" t="shared" si="2" ref="W13:W22">V13+D13</f>
        <v>200.60000000000002</v>
      </c>
      <c r="X13" s="21">
        <f>E13*0.5</f>
        <v>146</v>
      </c>
      <c r="Y13" s="17">
        <f>X13+D13</f>
        <v>186</v>
      </c>
      <c r="Z13" s="20"/>
    </row>
    <row r="14" spans="2:26" ht="25.5">
      <c r="B14" s="23" t="s">
        <v>37</v>
      </c>
      <c r="C14" s="15">
        <v>202</v>
      </c>
      <c r="D14" s="7">
        <v>20</v>
      </c>
      <c r="E14" s="7">
        <f>C14-D14</f>
        <v>182</v>
      </c>
      <c r="F14" s="7">
        <f>E14*0.95</f>
        <v>172.9</v>
      </c>
      <c r="G14" s="7">
        <f>F14+D14</f>
        <v>192.9</v>
      </c>
      <c r="H14" s="7">
        <f t="shared" si="0"/>
        <v>163.8</v>
      </c>
      <c r="I14" s="7">
        <f>H14+D14</f>
        <v>183.8</v>
      </c>
      <c r="J14" s="7">
        <f>E14*0.85</f>
        <v>154.7</v>
      </c>
      <c r="K14" s="7">
        <f>J14+D14</f>
        <v>174.7</v>
      </c>
      <c r="L14" s="7">
        <f>E14*0.8</f>
        <v>145.6</v>
      </c>
      <c r="M14" s="7">
        <f>L14+D14</f>
        <v>165.6</v>
      </c>
      <c r="N14" s="7">
        <f>E14*0.75</f>
        <v>136.5</v>
      </c>
      <c r="O14" s="7">
        <f>N14+D14</f>
        <v>156.5</v>
      </c>
      <c r="P14" s="7">
        <f>E14*0.7</f>
        <v>127.39999999999999</v>
      </c>
      <c r="Q14" s="7">
        <f>P14+D14</f>
        <v>147.39999999999998</v>
      </c>
      <c r="R14" s="7">
        <f>E14*0.65</f>
        <v>118.3</v>
      </c>
      <c r="S14" s="7">
        <f>R14+D14</f>
        <v>138.3</v>
      </c>
      <c r="T14" s="7">
        <f>E14*0.6</f>
        <v>109.2</v>
      </c>
      <c r="U14" s="7">
        <f>T14+D14</f>
        <v>129.2</v>
      </c>
      <c r="V14" s="7">
        <f t="shared" si="1"/>
        <v>100.10000000000001</v>
      </c>
      <c r="W14" s="7">
        <f t="shared" si="2"/>
        <v>120.10000000000001</v>
      </c>
      <c r="X14" s="21">
        <f>E14*0.5</f>
        <v>91</v>
      </c>
      <c r="Y14" s="17">
        <f>X14+D14</f>
        <v>111</v>
      </c>
      <c r="Z14" s="20"/>
    </row>
    <row r="15" spans="2:26" ht="25.5">
      <c r="B15" s="23" t="s">
        <v>38</v>
      </c>
      <c r="C15" s="7">
        <v>240</v>
      </c>
      <c r="D15" s="7">
        <v>40</v>
      </c>
      <c r="E15" s="7">
        <f>C15-D15</f>
        <v>200</v>
      </c>
      <c r="F15" s="7">
        <f>E15*0.95</f>
        <v>190</v>
      </c>
      <c r="G15" s="7">
        <f>F15+D15</f>
        <v>230</v>
      </c>
      <c r="H15" s="7">
        <f t="shared" si="0"/>
        <v>180</v>
      </c>
      <c r="I15" s="7">
        <f>H15+D15</f>
        <v>220</v>
      </c>
      <c r="J15" s="7">
        <f>E15*0.85</f>
        <v>170</v>
      </c>
      <c r="K15" s="7">
        <f>J15+D15</f>
        <v>210</v>
      </c>
      <c r="L15" s="7">
        <f>E15*0.8</f>
        <v>160</v>
      </c>
      <c r="M15" s="7">
        <f>L15+D15</f>
        <v>200</v>
      </c>
      <c r="N15" s="7">
        <f>E15*0.75</f>
        <v>150</v>
      </c>
      <c r="O15" s="7">
        <f>N15+D15</f>
        <v>190</v>
      </c>
      <c r="P15" s="7">
        <f>E15*0.7</f>
        <v>140</v>
      </c>
      <c r="Q15" s="7">
        <f>P15+D15</f>
        <v>180</v>
      </c>
      <c r="R15" s="7">
        <f>E15*0.65</f>
        <v>130</v>
      </c>
      <c r="S15" s="7">
        <f>R15+D15</f>
        <v>170</v>
      </c>
      <c r="T15" s="7">
        <f>E15*0.6</f>
        <v>120</v>
      </c>
      <c r="U15" s="7">
        <f>T15+D15</f>
        <v>160</v>
      </c>
      <c r="V15" s="7">
        <f t="shared" si="1"/>
        <v>110.00000000000001</v>
      </c>
      <c r="W15" s="7">
        <f t="shared" si="2"/>
        <v>150</v>
      </c>
      <c r="X15" s="21">
        <f>E15*0.5</f>
        <v>100</v>
      </c>
      <c r="Y15" s="17">
        <f>X15+D15</f>
        <v>140</v>
      </c>
      <c r="Z15" s="20"/>
    </row>
    <row r="16" spans="2:26" ht="12.75">
      <c r="B16" s="10" t="s">
        <v>2</v>
      </c>
      <c r="C16" s="1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"/>
      <c r="W16" s="2"/>
      <c r="X16" s="1"/>
      <c r="Y16" s="1"/>
      <c r="Z16" s="19"/>
    </row>
    <row r="17" spans="2:26" ht="12.75">
      <c r="B17" s="11" t="s">
        <v>22</v>
      </c>
      <c r="C17" s="15">
        <v>175</v>
      </c>
      <c r="D17" s="7">
        <v>20</v>
      </c>
      <c r="E17" s="7">
        <f aca="true" t="shared" si="3" ref="E17:E22">C17-D17</f>
        <v>155</v>
      </c>
      <c r="F17" s="7">
        <f aca="true" t="shared" si="4" ref="F17:F22">E17*0.95</f>
        <v>147.25</v>
      </c>
      <c r="G17" s="7">
        <f aca="true" t="shared" si="5" ref="G17:G22">F17+D17</f>
        <v>167.25</v>
      </c>
      <c r="H17" s="7">
        <f aca="true" t="shared" si="6" ref="H17:H22">E17*0.9</f>
        <v>139.5</v>
      </c>
      <c r="I17" s="7">
        <f aca="true" t="shared" si="7" ref="I17:I22">H17+D17</f>
        <v>159.5</v>
      </c>
      <c r="J17" s="7">
        <f aca="true" t="shared" si="8" ref="J17:J22">E17*0.85</f>
        <v>131.75</v>
      </c>
      <c r="K17" s="7">
        <f aca="true" t="shared" si="9" ref="K17:K22">J17+D17</f>
        <v>151.75</v>
      </c>
      <c r="L17" s="7">
        <f aca="true" t="shared" si="10" ref="L17:L22">E17*0.8</f>
        <v>124</v>
      </c>
      <c r="M17" s="7">
        <f aca="true" t="shared" si="11" ref="M17:M22">L17+D17</f>
        <v>144</v>
      </c>
      <c r="N17" s="7">
        <f aca="true" t="shared" si="12" ref="N17:N22">E17*0.75</f>
        <v>116.25</v>
      </c>
      <c r="O17" s="7">
        <f aca="true" t="shared" si="13" ref="O17:O22">N17+D17</f>
        <v>136.25</v>
      </c>
      <c r="P17" s="7">
        <f aca="true" t="shared" si="14" ref="P17:P22">E17*0.7</f>
        <v>108.5</v>
      </c>
      <c r="Q17" s="7">
        <f aca="true" t="shared" si="15" ref="Q17:Q22">P17+D17</f>
        <v>128.5</v>
      </c>
      <c r="R17" s="7">
        <f aca="true" t="shared" si="16" ref="R17:R22">E17*0.65</f>
        <v>100.75</v>
      </c>
      <c r="S17" s="7">
        <f aca="true" t="shared" si="17" ref="S17:S22">R17+D17</f>
        <v>120.75</v>
      </c>
      <c r="T17" s="7">
        <f aca="true" t="shared" si="18" ref="T17:T22">E17*0.6</f>
        <v>93</v>
      </c>
      <c r="U17" s="7">
        <f aca="true" t="shared" si="19" ref="U17:U22">T17+D17</f>
        <v>113</v>
      </c>
      <c r="V17" s="7">
        <f t="shared" si="1"/>
        <v>85.25</v>
      </c>
      <c r="W17" s="7">
        <f t="shared" si="2"/>
        <v>105.25</v>
      </c>
      <c r="X17" s="21">
        <f aca="true" t="shared" si="20" ref="X17:X22">E17*0.5</f>
        <v>77.5</v>
      </c>
      <c r="Y17" s="17">
        <f aca="true" t="shared" si="21" ref="Y17:Y22">X17+D17</f>
        <v>97.5</v>
      </c>
      <c r="Z17" s="20"/>
    </row>
    <row r="18" spans="2:26" ht="12.75">
      <c r="B18" s="11" t="s">
        <v>3</v>
      </c>
      <c r="C18" s="15">
        <v>232</v>
      </c>
      <c r="D18" s="7">
        <v>40</v>
      </c>
      <c r="E18" s="7">
        <f t="shared" si="3"/>
        <v>192</v>
      </c>
      <c r="F18" s="7">
        <f t="shared" si="4"/>
        <v>182.39999999999998</v>
      </c>
      <c r="G18" s="7">
        <f t="shared" si="5"/>
        <v>222.39999999999998</v>
      </c>
      <c r="H18" s="7">
        <f t="shared" si="6"/>
        <v>172.8</v>
      </c>
      <c r="I18" s="7">
        <f t="shared" si="7"/>
        <v>212.8</v>
      </c>
      <c r="J18" s="7">
        <f t="shared" si="8"/>
        <v>163.2</v>
      </c>
      <c r="K18" s="7">
        <f t="shared" si="9"/>
        <v>203.2</v>
      </c>
      <c r="L18" s="7">
        <f t="shared" si="10"/>
        <v>153.60000000000002</v>
      </c>
      <c r="M18" s="7">
        <f t="shared" si="11"/>
        <v>193.60000000000002</v>
      </c>
      <c r="N18" s="7">
        <f t="shared" si="12"/>
        <v>144</v>
      </c>
      <c r="O18" s="7">
        <f t="shared" si="13"/>
        <v>184</v>
      </c>
      <c r="P18" s="7">
        <f t="shared" si="14"/>
        <v>134.39999999999998</v>
      </c>
      <c r="Q18" s="7">
        <f t="shared" si="15"/>
        <v>174.39999999999998</v>
      </c>
      <c r="R18" s="7">
        <f t="shared" si="16"/>
        <v>124.80000000000001</v>
      </c>
      <c r="S18" s="7">
        <f t="shared" si="17"/>
        <v>164.8</v>
      </c>
      <c r="T18" s="7">
        <f t="shared" si="18"/>
        <v>115.19999999999999</v>
      </c>
      <c r="U18" s="7">
        <f t="shared" si="19"/>
        <v>155.2</v>
      </c>
      <c r="V18" s="7">
        <f t="shared" si="1"/>
        <v>105.60000000000001</v>
      </c>
      <c r="W18" s="7">
        <f t="shared" si="2"/>
        <v>145.60000000000002</v>
      </c>
      <c r="X18" s="21">
        <f t="shared" si="20"/>
        <v>96</v>
      </c>
      <c r="Y18" s="17">
        <f t="shared" si="21"/>
        <v>136</v>
      </c>
      <c r="Z18" s="20"/>
    </row>
    <row r="19" spans="2:26" ht="12.75">
      <c r="B19" s="11" t="s">
        <v>23</v>
      </c>
      <c r="C19" s="15">
        <v>195</v>
      </c>
      <c r="D19" s="7">
        <v>20</v>
      </c>
      <c r="E19" s="7">
        <f t="shared" si="3"/>
        <v>175</v>
      </c>
      <c r="F19" s="7">
        <f t="shared" si="4"/>
        <v>166.25</v>
      </c>
      <c r="G19" s="7">
        <f t="shared" si="5"/>
        <v>186.25</v>
      </c>
      <c r="H19" s="7">
        <f t="shared" si="6"/>
        <v>157.5</v>
      </c>
      <c r="I19" s="7">
        <f t="shared" si="7"/>
        <v>177.5</v>
      </c>
      <c r="J19" s="7">
        <f t="shared" si="8"/>
        <v>148.75</v>
      </c>
      <c r="K19" s="7">
        <f t="shared" si="9"/>
        <v>168.75</v>
      </c>
      <c r="L19" s="7">
        <f t="shared" si="10"/>
        <v>140</v>
      </c>
      <c r="M19" s="7">
        <f t="shared" si="11"/>
        <v>160</v>
      </c>
      <c r="N19" s="7">
        <f t="shared" si="12"/>
        <v>131.25</v>
      </c>
      <c r="O19" s="7">
        <f t="shared" si="13"/>
        <v>151.25</v>
      </c>
      <c r="P19" s="7">
        <f t="shared" si="14"/>
        <v>122.49999999999999</v>
      </c>
      <c r="Q19" s="7">
        <f t="shared" si="15"/>
        <v>142.5</v>
      </c>
      <c r="R19" s="7">
        <f t="shared" si="16"/>
        <v>113.75</v>
      </c>
      <c r="S19" s="7">
        <f t="shared" si="17"/>
        <v>133.75</v>
      </c>
      <c r="T19" s="7">
        <f t="shared" si="18"/>
        <v>105</v>
      </c>
      <c r="U19" s="7">
        <f t="shared" si="19"/>
        <v>125</v>
      </c>
      <c r="V19" s="7">
        <f t="shared" si="1"/>
        <v>96.25000000000001</v>
      </c>
      <c r="W19" s="7">
        <f t="shared" si="2"/>
        <v>116.25000000000001</v>
      </c>
      <c r="X19" s="21">
        <f t="shared" si="20"/>
        <v>87.5</v>
      </c>
      <c r="Y19" s="17">
        <f t="shared" si="21"/>
        <v>107.5</v>
      </c>
      <c r="Z19" s="20"/>
    </row>
    <row r="20" spans="2:26" ht="12.75">
      <c r="B20" s="11" t="s">
        <v>39</v>
      </c>
      <c r="C20" s="15">
        <v>232</v>
      </c>
      <c r="D20" s="7">
        <v>40</v>
      </c>
      <c r="E20" s="7">
        <f>C20-D20</f>
        <v>192</v>
      </c>
      <c r="F20" s="7">
        <f t="shared" si="4"/>
        <v>182.39999999999998</v>
      </c>
      <c r="G20" s="7">
        <f t="shared" si="5"/>
        <v>222.39999999999998</v>
      </c>
      <c r="H20" s="7">
        <f>E20*0.9</f>
        <v>172.8</v>
      </c>
      <c r="I20" s="7">
        <f>H20+D20</f>
        <v>212.8</v>
      </c>
      <c r="J20" s="7">
        <f>E20*0.85</f>
        <v>163.2</v>
      </c>
      <c r="K20" s="7">
        <f>J20+D20</f>
        <v>203.2</v>
      </c>
      <c r="L20" s="7">
        <f>E20*0.8</f>
        <v>153.60000000000002</v>
      </c>
      <c r="M20" s="7">
        <f>L20+D20</f>
        <v>193.60000000000002</v>
      </c>
      <c r="N20" s="7">
        <f>E20*0.75</f>
        <v>144</v>
      </c>
      <c r="O20" s="7">
        <f>N20+D20</f>
        <v>184</v>
      </c>
      <c r="P20" s="7">
        <f>E20*0.7</f>
        <v>134.39999999999998</v>
      </c>
      <c r="Q20" s="7">
        <f>P20+D20</f>
        <v>174.39999999999998</v>
      </c>
      <c r="R20" s="7">
        <f>E20*0.65</f>
        <v>124.80000000000001</v>
      </c>
      <c r="S20" s="7">
        <f>R20+D20</f>
        <v>164.8</v>
      </c>
      <c r="T20" s="7">
        <f>E20*0.6</f>
        <v>115.19999999999999</v>
      </c>
      <c r="U20" s="7">
        <f>T20+D20</f>
        <v>155.2</v>
      </c>
      <c r="V20" s="7">
        <f t="shared" si="1"/>
        <v>105.60000000000001</v>
      </c>
      <c r="W20" s="7">
        <f t="shared" si="2"/>
        <v>145.60000000000002</v>
      </c>
      <c r="X20" s="21">
        <f t="shared" si="20"/>
        <v>96</v>
      </c>
      <c r="Y20" s="17">
        <f t="shared" si="21"/>
        <v>136</v>
      </c>
      <c r="Z20" s="20"/>
    </row>
    <row r="21" spans="2:26" ht="12.75">
      <c r="B21" s="11" t="s">
        <v>40</v>
      </c>
      <c r="C21" s="15">
        <v>348</v>
      </c>
      <c r="D21" s="7">
        <v>60</v>
      </c>
      <c r="E21" s="7">
        <f t="shared" si="3"/>
        <v>288</v>
      </c>
      <c r="F21" s="7">
        <f t="shared" si="4"/>
        <v>273.59999999999997</v>
      </c>
      <c r="G21" s="7">
        <f t="shared" si="5"/>
        <v>333.59999999999997</v>
      </c>
      <c r="H21" s="7">
        <f t="shared" si="6"/>
        <v>259.2</v>
      </c>
      <c r="I21" s="7">
        <f t="shared" si="7"/>
        <v>319.2</v>
      </c>
      <c r="J21" s="7">
        <f t="shared" si="8"/>
        <v>244.79999999999998</v>
      </c>
      <c r="K21" s="7">
        <f t="shared" si="9"/>
        <v>304.79999999999995</v>
      </c>
      <c r="L21" s="7">
        <f t="shared" si="10"/>
        <v>230.4</v>
      </c>
      <c r="M21" s="7">
        <f t="shared" si="11"/>
        <v>290.4</v>
      </c>
      <c r="N21" s="7">
        <f t="shared" si="12"/>
        <v>216</v>
      </c>
      <c r="O21" s="7">
        <f t="shared" si="13"/>
        <v>276</v>
      </c>
      <c r="P21" s="7">
        <f t="shared" si="14"/>
        <v>201.6</v>
      </c>
      <c r="Q21" s="7">
        <f t="shared" si="15"/>
        <v>261.6</v>
      </c>
      <c r="R21" s="7">
        <f t="shared" si="16"/>
        <v>187.20000000000002</v>
      </c>
      <c r="S21" s="7">
        <f t="shared" si="17"/>
        <v>247.20000000000002</v>
      </c>
      <c r="T21" s="7">
        <f t="shared" si="18"/>
        <v>172.79999999999998</v>
      </c>
      <c r="U21" s="7">
        <f t="shared" si="19"/>
        <v>232.79999999999998</v>
      </c>
      <c r="V21" s="7">
        <f t="shared" si="1"/>
        <v>158.4</v>
      </c>
      <c r="W21" s="7">
        <f t="shared" si="2"/>
        <v>218.4</v>
      </c>
      <c r="X21" s="21">
        <f t="shared" si="20"/>
        <v>144</v>
      </c>
      <c r="Y21" s="17">
        <f t="shared" si="21"/>
        <v>204</v>
      </c>
      <c r="Z21" s="20"/>
    </row>
    <row r="22" spans="2:25" ht="12.75">
      <c r="B22" s="11" t="s">
        <v>41</v>
      </c>
      <c r="C22" s="15">
        <v>464</v>
      </c>
      <c r="D22" s="7">
        <v>80</v>
      </c>
      <c r="E22" s="7">
        <f t="shared" si="3"/>
        <v>384</v>
      </c>
      <c r="F22" s="7">
        <f t="shared" si="4"/>
        <v>364.79999999999995</v>
      </c>
      <c r="G22" s="7">
        <f t="shared" si="5"/>
        <v>444.79999999999995</v>
      </c>
      <c r="H22" s="7">
        <f t="shared" si="6"/>
        <v>345.6</v>
      </c>
      <c r="I22" s="7">
        <f t="shared" si="7"/>
        <v>425.6</v>
      </c>
      <c r="J22" s="7">
        <f t="shared" si="8"/>
        <v>326.4</v>
      </c>
      <c r="K22" s="7">
        <f t="shared" si="9"/>
        <v>406.4</v>
      </c>
      <c r="L22" s="7">
        <f t="shared" si="10"/>
        <v>307.20000000000005</v>
      </c>
      <c r="M22" s="7">
        <f t="shared" si="11"/>
        <v>387.20000000000005</v>
      </c>
      <c r="N22" s="7">
        <f t="shared" si="12"/>
        <v>288</v>
      </c>
      <c r="O22" s="7">
        <f t="shared" si="13"/>
        <v>368</v>
      </c>
      <c r="P22" s="7">
        <f t="shared" si="14"/>
        <v>268.79999999999995</v>
      </c>
      <c r="Q22" s="7">
        <f t="shared" si="15"/>
        <v>348.79999999999995</v>
      </c>
      <c r="R22" s="7">
        <f t="shared" si="16"/>
        <v>249.60000000000002</v>
      </c>
      <c r="S22" s="7">
        <f t="shared" si="17"/>
        <v>329.6</v>
      </c>
      <c r="T22" s="7">
        <f t="shared" si="18"/>
        <v>230.39999999999998</v>
      </c>
      <c r="U22" s="7">
        <f t="shared" si="19"/>
        <v>310.4</v>
      </c>
      <c r="V22" s="7">
        <f t="shared" si="1"/>
        <v>211.20000000000002</v>
      </c>
      <c r="W22" s="7">
        <f t="shared" si="2"/>
        <v>291.20000000000005</v>
      </c>
      <c r="X22" s="21">
        <f t="shared" si="20"/>
        <v>192</v>
      </c>
      <c r="Y22" s="17">
        <f t="shared" si="21"/>
        <v>272</v>
      </c>
    </row>
    <row r="23" ht="12.75">
      <c r="B23" s="14"/>
    </row>
    <row r="24" spans="2:19" s="19" customFormat="1" ht="12.75">
      <c r="B24" s="1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</row>
    <row r="25" spans="2:14" s="19" customFormat="1" ht="12.75">
      <c r="B25" s="14"/>
      <c r="I25" s="24"/>
      <c r="J25" s="24"/>
      <c r="L25" s="24"/>
      <c r="M25" s="24"/>
      <c r="N25" s="24"/>
    </row>
    <row r="26" spans="2:25" s="19" customFormat="1" ht="12.75">
      <c r="B26" s="25"/>
      <c r="C26" s="25"/>
      <c r="D26" s="25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2:23" s="19" customFormat="1" ht="12.75">
      <c r="B27" s="27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4"/>
      <c r="W27" s="24"/>
    </row>
    <row r="28" spans="2:25" s="19" customFormat="1" ht="12.75"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0"/>
    </row>
    <row r="29" spans="2:25" s="19" customFormat="1" ht="12.75">
      <c r="B29" s="30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20"/>
    </row>
    <row r="30" spans="2:25" s="19" customFormat="1" ht="12.75"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20"/>
    </row>
    <row r="31" spans="2:25" s="19" customFormat="1" ht="12.75">
      <c r="B31" s="30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20"/>
    </row>
    <row r="32" spans="2:24" s="19" customFormat="1" ht="12.75">
      <c r="B32" s="27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24"/>
      <c r="X32" s="32"/>
    </row>
    <row r="33" spans="2:25" s="19" customFormat="1" ht="12.75">
      <c r="B33" s="34"/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20"/>
    </row>
    <row r="34" spans="2:25" s="19" customFormat="1" ht="12.75">
      <c r="B34" s="34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20"/>
    </row>
    <row r="35" spans="2:25" s="19" customFormat="1" ht="12.75">
      <c r="B35" s="34"/>
      <c r="C35" s="31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20"/>
    </row>
    <row r="36" spans="2:25" s="19" customFormat="1" ht="12.75">
      <c r="B36" s="34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20"/>
    </row>
    <row r="37" spans="2:25" s="19" customFormat="1" ht="12.75">
      <c r="B37" s="34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20"/>
    </row>
    <row r="38" spans="2:25" s="19" customFormat="1" ht="12.75">
      <c r="B38" s="34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20"/>
    </row>
  </sheetData>
  <sheetProtection/>
  <mergeCells count="1">
    <mergeCell ref="G24:S2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Maxim Stinson</cp:lastModifiedBy>
  <cp:lastPrinted>2018-10-24T13:35:09Z</cp:lastPrinted>
  <dcterms:created xsi:type="dcterms:W3CDTF">2008-08-18T12:05:07Z</dcterms:created>
  <dcterms:modified xsi:type="dcterms:W3CDTF">2020-01-03T07:30:37Z</dcterms:modified>
  <cp:category/>
  <cp:version/>
  <cp:contentType/>
  <cp:contentStatus/>
</cp:coreProperties>
</file>