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<sst xmlns="http://schemas.openxmlformats.org/spreadsheetml/2006/main" count="94" uniqueCount="53">
  <si>
    <t>Категория номера</t>
  </si>
  <si>
    <t>Высшая</t>
  </si>
  <si>
    <t>"Кинг-сайз" (2 чел.)</t>
  </si>
  <si>
    <t>Первая</t>
  </si>
  <si>
    <t>"Дабл"(2 чел.)</t>
  </si>
  <si>
    <t>"Кинг-сайз" (1 чел.)</t>
  </si>
  <si>
    <t>"Твин" (2чел.)</t>
  </si>
  <si>
    <t>"Твин" (1чел.)</t>
  </si>
  <si>
    <t xml:space="preserve"> скидка 10% с завтраком</t>
  </si>
  <si>
    <t xml:space="preserve"> скидка 15% без завтрака</t>
  </si>
  <si>
    <t xml:space="preserve"> скидка 15% с завтраком</t>
  </si>
  <si>
    <t>скидка 10% без завтрака</t>
  </si>
  <si>
    <t>скидка 20% без завтрака</t>
  </si>
  <si>
    <t>скидка 20% с завтраком</t>
  </si>
  <si>
    <t>скидка 25% без завтрака</t>
  </si>
  <si>
    <t>скидка 25% с завтраком</t>
  </si>
  <si>
    <t>скидка 30% без завтрака</t>
  </si>
  <si>
    <t>скидка 30% с завтраком</t>
  </si>
  <si>
    <t>скидка 35% без завтрака</t>
  </si>
  <si>
    <t>скидка 35% с завтраком</t>
  </si>
  <si>
    <t>скидка 40% без завтрака</t>
  </si>
  <si>
    <t>скидка 40% с завтраком</t>
  </si>
  <si>
    <t>Тариф стойка без завтрака</t>
  </si>
  <si>
    <t xml:space="preserve">Стоимость завтрака </t>
  </si>
  <si>
    <t>Тариф стойка с завтраком</t>
  </si>
  <si>
    <t>Приложение №_______</t>
  </si>
  <si>
    <t xml:space="preserve">Одноместный "Сингл" 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</si>
  <si>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"Беларусь" со скидками</t>
    </r>
  </si>
  <si>
    <t>"Апартамент" (2чел.)</t>
  </si>
  <si>
    <t>"Апартамент" (1чел.)</t>
  </si>
  <si>
    <t>"Люкс" (2 чел.)</t>
  </si>
  <si>
    <t>"Люкс" (1 чел.)</t>
  </si>
  <si>
    <t>"Дабл"(1чел.)</t>
  </si>
  <si>
    <t xml:space="preserve"> </t>
  </si>
  <si>
    <t>к приказу №_________</t>
  </si>
  <si>
    <t>(бел.рубли, коп.)</t>
  </si>
  <si>
    <t>скидка 45% без завтрака</t>
  </si>
  <si>
    <t>скидка 50% без завтрака</t>
  </si>
  <si>
    <t>скидка 45% c завтраком</t>
  </si>
  <si>
    <t>скидка 50% с завтраком</t>
  </si>
  <si>
    <t>"Семейный"(4 чел.)3 ком-ты</t>
  </si>
  <si>
    <t>"Семейный"(3 чел.)3 ком-ты</t>
  </si>
  <si>
    <t>"Семейный"(2 чел.)2 ком-ты</t>
  </si>
  <si>
    <t>"Семейный"(3 чел.)2 ком-ты</t>
  </si>
  <si>
    <t>"____"__________2018г.</t>
  </si>
  <si>
    <t>скидка 5% без завтрака</t>
  </si>
  <si>
    <t xml:space="preserve"> скидка 5% с завтраком</t>
  </si>
  <si>
    <t>скидка 55% без завтрака</t>
  </si>
  <si>
    <t>скидка 55% с завтраком</t>
  </si>
  <si>
    <t>скидка 60% без завтрака</t>
  </si>
  <si>
    <t>скидка 60% с завтраком</t>
  </si>
  <si>
    <t>Невозвратный</t>
  </si>
  <si>
    <t>Завтрак "Шведский стол" для 1 человека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</si>
</sst>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/>
    </xf>
    <xf numFmtId="0" fontId="9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51"/>
  <sheetViews>
    <sheetView tabSelected="1" zoomScale="110" zoomScaleNormal="110" zoomScalePageLayoutView="0" workbookViewId="0" topLeftCell="A7">
      <selection activeCell="B53" sqref="B53"/>
    </sheetView>
  </sheetViews>
  <sheetFormatPr defaultColWidth="9.00390625" defaultRowHeight="12.75"/>
  <cols>
    <col min="1" max="1" width="2.25390625" style="0" customWidth="1"/>
    <col min="2" max="2" width="26.625" style="0" customWidth="1"/>
    <col min="3" max="3" width="7.75390625" style="0" hidden="1" customWidth="1"/>
    <col min="4" max="4" width="6.375" style="0" hidden="1" customWidth="1"/>
    <col min="5" max="5" width="9.25390625" style="0" customWidth="1"/>
    <col min="6" max="6" width="9.75390625" style="0" customWidth="1"/>
    <col min="7" max="7" width="7.875" style="0" hidden="1" customWidth="1"/>
    <col min="8" max="8" width="9.00390625" style="0" customWidth="1"/>
    <col min="9" max="9" width="7.125" style="3" hidden="1" customWidth="1"/>
    <col min="10" max="10" width="10.625" style="3" customWidth="1"/>
    <col min="11" max="11" width="7.125" style="3" hidden="1" customWidth="1"/>
    <col min="12" max="12" width="9.375" style="3" customWidth="1"/>
    <col min="13" max="13" width="7.25390625" style="3" hidden="1" customWidth="1"/>
    <col min="14" max="14" width="9.125" style="3" customWidth="1"/>
    <col min="15" max="15" width="7.375" style="0" hidden="1" customWidth="1"/>
    <col min="16" max="16" width="9.25390625" style="0" customWidth="1"/>
    <col min="17" max="17" width="7.875" style="0" hidden="1" customWidth="1"/>
    <col min="18" max="18" width="9.875" style="0" customWidth="1"/>
    <col min="19" max="19" width="8.00390625" style="0" hidden="1" customWidth="1"/>
    <col min="20" max="20" width="8.875" style="0" customWidth="1"/>
    <col min="21" max="21" width="7.25390625" style="0" hidden="1" customWidth="1"/>
    <col min="22" max="22" width="9.625" style="0" customWidth="1"/>
    <col min="23" max="23" width="7.375" style="0" hidden="1" customWidth="1"/>
    <col min="24" max="24" width="9.00390625" style="0" customWidth="1"/>
    <col min="25" max="25" width="6.625" style="0" hidden="1" customWidth="1"/>
    <col min="26" max="29" width="0" style="0" hidden="1" customWidth="1"/>
  </cols>
  <sheetData>
    <row r="1" ht="12.75" hidden="1"/>
    <row r="2" ht="12.75" hidden="1"/>
    <row r="3" spans="2:23" ht="14.25">
      <c r="B3" t="s">
        <v>27</v>
      </c>
      <c r="V3" s="19"/>
      <c r="W3" t="s">
        <v>25</v>
      </c>
    </row>
    <row r="4" spans="2:23" ht="12.75" hidden="1">
      <c r="B4" s="5"/>
      <c r="W4" t="s">
        <v>34</v>
      </c>
    </row>
    <row r="5" spans="3:23" ht="12.75" hidden="1">
      <c r="C5" s="12"/>
      <c r="N5" s="3" t="s">
        <v>33</v>
      </c>
      <c r="W5" t="s">
        <v>44</v>
      </c>
    </row>
    <row r="6" ht="12.75" hidden="1"/>
    <row r="7" spans="20:25" ht="12.75">
      <c r="T7" s="6"/>
      <c r="U7" s="6"/>
      <c r="V7" s="6"/>
      <c r="W7" s="6"/>
      <c r="X7" s="6" t="s">
        <v>35</v>
      </c>
      <c r="Y7" s="6"/>
    </row>
    <row r="8" spans="1:29" s="29" customFormat="1" ht="63.75" customHeight="1">
      <c r="A8" s="26"/>
      <c r="B8" s="27" t="s">
        <v>0</v>
      </c>
      <c r="C8" s="27" t="s">
        <v>24</v>
      </c>
      <c r="D8" s="27" t="s">
        <v>23</v>
      </c>
      <c r="E8" s="27" t="s">
        <v>22</v>
      </c>
      <c r="F8" s="28" t="s">
        <v>45</v>
      </c>
      <c r="G8" s="28" t="s">
        <v>46</v>
      </c>
      <c r="H8" s="28" t="s">
        <v>11</v>
      </c>
      <c r="I8" s="28" t="s">
        <v>8</v>
      </c>
      <c r="J8" s="28" t="s">
        <v>9</v>
      </c>
      <c r="K8" s="28" t="s">
        <v>10</v>
      </c>
      <c r="L8" s="28" t="s">
        <v>12</v>
      </c>
      <c r="M8" s="28" t="s">
        <v>13</v>
      </c>
      <c r="N8" s="28" t="s">
        <v>14</v>
      </c>
      <c r="O8" s="28" t="s">
        <v>15</v>
      </c>
      <c r="P8" s="28" t="s">
        <v>16</v>
      </c>
      <c r="Q8" s="28" t="s">
        <v>17</v>
      </c>
      <c r="R8" s="28" t="s">
        <v>18</v>
      </c>
      <c r="S8" s="28" t="s">
        <v>19</v>
      </c>
      <c r="T8" s="28" t="s">
        <v>20</v>
      </c>
      <c r="U8" s="28" t="s">
        <v>21</v>
      </c>
      <c r="V8" s="28" t="s">
        <v>36</v>
      </c>
      <c r="W8" s="28" t="s">
        <v>38</v>
      </c>
      <c r="X8" s="28" t="s">
        <v>37</v>
      </c>
      <c r="Y8" s="28" t="s">
        <v>39</v>
      </c>
      <c r="Z8" s="28" t="s">
        <v>47</v>
      </c>
      <c r="AA8" s="28" t="s">
        <v>48</v>
      </c>
      <c r="AB8" s="28" t="s">
        <v>49</v>
      </c>
      <c r="AC8" s="28" t="s">
        <v>50</v>
      </c>
    </row>
    <row r="9" spans="2:29" ht="12.75">
      <c r="B9" s="10" t="s">
        <v>3</v>
      </c>
      <c r="C9" s="1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2"/>
      <c r="W9" s="2"/>
      <c r="X9" s="1"/>
      <c r="Y9" s="1"/>
      <c r="Z9" s="17"/>
      <c r="AA9" s="17"/>
      <c r="AB9" s="17"/>
      <c r="AC9" s="17"/>
    </row>
    <row r="10" spans="2:29" ht="12.75">
      <c r="B10" s="11" t="s">
        <v>26</v>
      </c>
      <c r="C10" s="15">
        <v>174</v>
      </c>
      <c r="D10" s="7">
        <v>22</v>
      </c>
      <c r="E10" s="23">
        <f aca="true" t="shared" si="0" ref="E10:E16">C10-D10</f>
        <v>152</v>
      </c>
      <c r="F10" s="7">
        <f>E10*0.95</f>
        <v>144.4</v>
      </c>
      <c r="G10" s="7">
        <f>F10+D10</f>
        <v>166.4</v>
      </c>
      <c r="H10" s="7">
        <f aca="true" t="shared" si="1" ref="H10:H16">E10*0.9</f>
        <v>136.8</v>
      </c>
      <c r="I10" s="7">
        <f aca="true" t="shared" si="2" ref="I10:I16">H10+D10</f>
        <v>158.8</v>
      </c>
      <c r="J10" s="7">
        <f aca="true" t="shared" si="3" ref="J10:J16">E10*0.85</f>
        <v>129.2</v>
      </c>
      <c r="K10" s="7">
        <f aca="true" t="shared" si="4" ref="K10:K16">J10+D10</f>
        <v>151.2</v>
      </c>
      <c r="L10" s="7">
        <f aca="true" t="shared" si="5" ref="L10:L16">E10*0.8</f>
        <v>121.60000000000001</v>
      </c>
      <c r="M10" s="7">
        <f aca="true" t="shared" si="6" ref="M10:M16">L10+D10</f>
        <v>143.60000000000002</v>
      </c>
      <c r="N10" s="7">
        <f aca="true" t="shared" si="7" ref="N10:N16">E10*0.75</f>
        <v>114</v>
      </c>
      <c r="O10" s="7">
        <f aca="true" t="shared" si="8" ref="O10:O16">N10+D10</f>
        <v>136</v>
      </c>
      <c r="P10" s="7">
        <f aca="true" t="shared" si="9" ref="P10:P16">E10*0.7</f>
        <v>106.39999999999999</v>
      </c>
      <c r="Q10" s="7">
        <f aca="true" t="shared" si="10" ref="Q10:Q16">P10+D10</f>
        <v>128.39999999999998</v>
      </c>
      <c r="R10" s="7">
        <f aca="true" t="shared" si="11" ref="R10:R16">E10*0.65</f>
        <v>98.8</v>
      </c>
      <c r="S10" s="7">
        <f aca="true" t="shared" si="12" ref="S10:S16">R10+D10</f>
        <v>120.8</v>
      </c>
      <c r="T10" s="7">
        <f aca="true" t="shared" si="13" ref="T10:T16">E10*0.6</f>
        <v>91.2</v>
      </c>
      <c r="U10" s="7">
        <f aca="true" t="shared" si="14" ref="U10:U16">T10+D10</f>
        <v>113.2</v>
      </c>
      <c r="V10" s="7">
        <f aca="true" t="shared" si="15" ref="V10:V16">E10*0.55</f>
        <v>83.60000000000001</v>
      </c>
      <c r="W10" s="7">
        <f aca="true" t="shared" si="16" ref="W10:W16">V10+D10</f>
        <v>105.60000000000001</v>
      </c>
      <c r="X10" s="18">
        <f>E10*0.5</f>
        <v>76</v>
      </c>
      <c r="Y10" s="17">
        <f>X10+D10</f>
        <v>98</v>
      </c>
      <c r="Z10" s="17">
        <f aca="true" t="shared" si="17" ref="Z10:Z18">E10*$Z$28</f>
        <v>68.4</v>
      </c>
      <c r="AA10" s="17">
        <f aca="true" t="shared" si="18" ref="AA10:AA18">Z10+D10</f>
        <v>90.4</v>
      </c>
      <c r="AB10" s="17">
        <f aca="true" t="shared" si="19" ref="AB10:AB18">E10*$AB$28</f>
        <v>60.800000000000004</v>
      </c>
      <c r="AC10" s="17">
        <f aca="true" t="shared" si="20" ref="AC10:AC18">AB10+D10</f>
        <v>82.80000000000001</v>
      </c>
    </row>
    <row r="11" spans="2:29" ht="12.75">
      <c r="B11" s="11" t="s">
        <v>4</v>
      </c>
      <c r="C11" s="15">
        <v>218</v>
      </c>
      <c r="D11" s="7">
        <v>44</v>
      </c>
      <c r="E11" s="23">
        <f t="shared" si="0"/>
        <v>174</v>
      </c>
      <c r="F11" s="7">
        <f aca="true" t="shared" si="21" ref="F11:F16">E11*0.95</f>
        <v>165.29999999999998</v>
      </c>
      <c r="G11" s="7">
        <f aca="true" t="shared" si="22" ref="G11:G16">F11+D11</f>
        <v>209.29999999999998</v>
      </c>
      <c r="H11" s="7">
        <f t="shared" si="1"/>
        <v>156.6</v>
      </c>
      <c r="I11" s="7">
        <f t="shared" si="2"/>
        <v>200.6</v>
      </c>
      <c r="J11" s="7">
        <f t="shared" si="3"/>
        <v>147.9</v>
      </c>
      <c r="K11" s="7">
        <f t="shared" si="4"/>
        <v>191.9</v>
      </c>
      <c r="L11" s="7">
        <f t="shared" si="5"/>
        <v>139.20000000000002</v>
      </c>
      <c r="M11" s="7">
        <f t="shared" si="6"/>
        <v>183.20000000000002</v>
      </c>
      <c r="N11" s="7">
        <f t="shared" si="7"/>
        <v>130.5</v>
      </c>
      <c r="O11" s="7">
        <f t="shared" si="8"/>
        <v>174.5</v>
      </c>
      <c r="P11" s="7">
        <f t="shared" si="9"/>
        <v>121.8</v>
      </c>
      <c r="Q11" s="7">
        <f t="shared" si="10"/>
        <v>165.8</v>
      </c>
      <c r="R11" s="7">
        <f t="shared" si="11"/>
        <v>113.10000000000001</v>
      </c>
      <c r="S11" s="7">
        <f t="shared" si="12"/>
        <v>157.10000000000002</v>
      </c>
      <c r="T11" s="7">
        <f t="shared" si="13"/>
        <v>104.39999999999999</v>
      </c>
      <c r="U11" s="7">
        <f t="shared" si="14"/>
        <v>148.39999999999998</v>
      </c>
      <c r="V11" s="7">
        <f t="shared" si="15"/>
        <v>95.7</v>
      </c>
      <c r="W11" s="7">
        <f t="shared" si="16"/>
        <v>139.7</v>
      </c>
      <c r="X11" s="18">
        <f aca="true" t="shared" si="23" ref="X11:X16">E11*0.5</f>
        <v>87</v>
      </c>
      <c r="Y11" s="17">
        <f aca="true" t="shared" si="24" ref="Y11:Y18">X11+D11</f>
        <v>131</v>
      </c>
      <c r="Z11" s="17">
        <f t="shared" si="17"/>
        <v>78.3</v>
      </c>
      <c r="AA11" s="17">
        <f t="shared" si="18"/>
        <v>122.3</v>
      </c>
      <c r="AB11" s="17">
        <f t="shared" si="19"/>
        <v>69.60000000000001</v>
      </c>
      <c r="AC11" s="17">
        <f t="shared" si="20"/>
        <v>113.60000000000001</v>
      </c>
    </row>
    <row r="12" spans="2:29" ht="12.75">
      <c r="B12" s="11" t="s">
        <v>32</v>
      </c>
      <c r="C12" s="15">
        <v>196</v>
      </c>
      <c r="D12" s="7">
        <v>22</v>
      </c>
      <c r="E12" s="23">
        <f t="shared" si="0"/>
        <v>174</v>
      </c>
      <c r="F12" s="7">
        <f t="shared" si="21"/>
        <v>165.29999999999998</v>
      </c>
      <c r="G12" s="7">
        <f t="shared" si="22"/>
        <v>187.29999999999998</v>
      </c>
      <c r="H12" s="7">
        <f t="shared" si="1"/>
        <v>156.6</v>
      </c>
      <c r="I12" s="7">
        <f t="shared" si="2"/>
        <v>178.6</v>
      </c>
      <c r="J12" s="7">
        <f t="shared" si="3"/>
        <v>147.9</v>
      </c>
      <c r="K12" s="7">
        <f t="shared" si="4"/>
        <v>169.9</v>
      </c>
      <c r="L12" s="7">
        <f t="shared" si="5"/>
        <v>139.20000000000002</v>
      </c>
      <c r="M12" s="7">
        <f t="shared" si="6"/>
        <v>161.20000000000002</v>
      </c>
      <c r="N12" s="7">
        <f t="shared" si="7"/>
        <v>130.5</v>
      </c>
      <c r="O12" s="7">
        <f t="shared" si="8"/>
        <v>152.5</v>
      </c>
      <c r="P12" s="7">
        <f t="shared" si="9"/>
        <v>121.8</v>
      </c>
      <c r="Q12" s="7">
        <f t="shared" si="10"/>
        <v>143.8</v>
      </c>
      <c r="R12" s="7">
        <f t="shared" si="11"/>
        <v>113.10000000000001</v>
      </c>
      <c r="S12" s="7">
        <f t="shared" si="12"/>
        <v>135.10000000000002</v>
      </c>
      <c r="T12" s="7">
        <f t="shared" si="13"/>
        <v>104.39999999999999</v>
      </c>
      <c r="U12" s="7">
        <f t="shared" si="14"/>
        <v>126.39999999999999</v>
      </c>
      <c r="V12" s="7">
        <f t="shared" si="15"/>
        <v>95.7</v>
      </c>
      <c r="W12" s="7">
        <f t="shared" si="16"/>
        <v>117.7</v>
      </c>
      <c r="X12" s="18">
        <f t="shared" si="23"/>
        <v>87</v>
      </c>
      <c r="Y12" s="17">
        <f t="shared" si="24"/>
        <v>109</v>
      </c>
      <c r="Z12" s="17">
        <f t="shared" si="17"/>
        <v>78.3</v>
      </c>
      <c r="AA12" s="17">
        <f t="shared" si="18"/>
        <v>100.3</v>
      </c>
      <c r="AB12" s="17">
        <f t="shared" si="19"/>
        <v>69.60000000000001</v>
      </c>
      <c r="AC12" s="17">
        <f t="shared" si="20"/>
        <v>91.60000000000001</v>
      </c>
    </row>
    <row r="13" spans="2:29" ht="12.75">
      <c r="B13" s="11" t="s">
        <v>6</v>
      </c>
      <c r="C13" s="15">
        <v>218</v>
      </c>
      <c r="D13" s="7">
        <v>44</v>
      </c>
      <c r="E13" s="23">
        <f t="shared" si="0"/>
        <v>174</v>
      </c>
      <c r="F13" s="7">
        <f t="shared" si="21"/>
        <v>165.29999999999998</v>
      </c>
      <c r="G13" s="7">
        <f t="shared" si="22"/>
        <v>209.29999999999998</v>
      </c>
      <c r="H13" s="7">
        <f t="shared" si="1"/>
        <v>156.6</v>
      </c>
      <c r="I13" s="7">
        <f t="shared" si="2"/>
        <v>200.6</v>
      </c>
      <c r="J13" s="7">
        <f t="shared" si="3"/>
        <v>147.9</v>
      </c>
      <c r="K13" s="7">
        <f t="shared" si="4"/>
        <v>191.9</v>
      </c>
      <c r="L13" s="7">
        <f t="shared" si="5"/>
        <v>139.20000000000002</v>
      </c>
      <c r="M13" s="7">
        <f t="shared" si="6"/>
        <v>183.20000000000002</v>
      </c>
      <c r="N13" s="7">
        <f t="shared" si="7"/>
        <v>130.5</v>
      </c>
      <c r="O13" s="7">
        <f t="shared" si="8"/>
        <v>174.5</v>
      </c>
      <c r="P13" s="7">
        <f t="shared" si="9"/>
        <v>121.8</v>
      </c>
      <c r="Q13" s="7">
        <f t="shared" si="10"/>
        <v>165.8</v>
      </c>
      <c r="R13" s="7">
        <f t="shared" si="11"/>
        <v>113.10000000000001</v>
      </c>
      <c r="S13" s="7">
        <f t="shared" si="12"/>
        <v>157.10000000000002</v>
      </c>
      <c r="T13" s="7">
        <f t="shared" si="13"/>
        <v>104.39999999999999</v>
      </c>
      <c r="U13" s="7">
        <f t="shared" si="14"/>
        <v>148.39999999999998</v>
      </c>
      <c r="V13" s="7">
        <f t="shared" si="15"/>
        <v>95.7</v>
      </c>
      <c r="W13" s="7">
        <f t="shared" si="16"/>
        <v>139.7</v>
      </c>
      <c r="X13" s="18">
        <f t="shared" si="23"/>
        <v>87</v>
      </c>
      <c r="Y13" s="17">
        <f t="shared" si="24"/>
        <v>131</v>
      </c>
      <c r="Z13" s="17">
        <f t="shared" si="17"/>
        <v>78.3</v>
      </c>
      <c r="AA13" s="17">
        <f t="shared" si="18"/>
        <v>122.3</v>
      </c>
      <c r="AB13" s="17">
        <f t="shared" si="19"/>
        <v>69.60000000000001</v>
      </c>
      <c r="AC13" s="17">
        <f t="shared" si="20"/>
        <v>113.60000000000001</v>
      </c>
    </row>
    <row r="14" spans="2:29" ht="12.75">
      <c r="B14" s="11" t="s">
        <v>7</v>
      </c>
      <c r="C14" s="16">
        <v>196</v>
      </c>
      <c r="D14" s="7">
        <v>22</v>
      </c>
      <c r="E14" s="23">
        <f t="shared" si="0"/>
        <v>174</v>
      </c>
      <c r="F14" s="7">
        <f t="shared" si="21"/>
        <v>165.29999999999998</v>
      </c>
      <c r="G14" s="7">
        <f t="shared" si="22"/>
        <v>187.29999999999998</v>
      </c>
      <c r="H14" s="7">
        <f t="shared" si="1"/>
        <v>156.6</v>
      </c>
      <c r="I14" s="7">
        <f t="shared" si="2"/>
        <v>178.6</v>
      </c>
      <c r="J14" s="7">
        <f t="shared" si="3"/>
        <v>147.9</v>
      </c>
      <c r="K14" s="7">
        <f t="shared" si="4"/>
        <v>169.9</v>
      </c>
      <c r="L14" s="7">
        <f t="shared" si="5"/>
        <v>139.20000000000002</v>
      </c>
      <c r="M14" s="7">
        <f t="shared" si="6"/>
        <v>161.20000000000002</v>
      </c>
      <c r="N14" s="7">
        <f t="shared" si="7"/>
        <v>130.5</v>
      </c>
      <c r="O14" s="7">
        <f t="shared" si="8"/>
        <v>152.5</v>
      </c>
      <c r="P14" s="7">
        <f t="shared" si="9"/>
        <v>121.8</v>
      </c>
      <c r="Q14" s="7">
        <f t="shared" si="10"/>
        <v>143.8</v>
      </c>
      <c r="R14" s="7">
        <f t="shared" si="11"/>
        <v>113.10000000000001</v>
      </c>
      <c r="S14" s="7">
        <f t="shared" si="12"/>
        <v>135.10000000000002</v>
      </c>
      <c r="T14" s="7">
        <f t="shared" si="13"/>
        <v>104.39999999999999</v>
      </c>
      <c r="U14" s="7">
        <f t="shared" si="14"/>
        <v>126.39999999999999</v>
      </c>
      <c r="V14" s="7">
        <f t="shared" si="15"/>
        <v>95.7</v>
      </c>
      <c r="W14" s="7">
        <f t="shared" si="16"/>
        <v>117.7</v>
      </c>
      <c r="X14" s="18">
        <f t="shared" si="23"/>
        <v>87</v>
      </c>
      <c r="Y14" s="17">
        <f t="shared" si="24"/>
        <v>109</v>
      </c>
      <c r="Z14" s="17">
        <f t="shared" si="17"/>
        <v>78.3</v>
      </c>
      <c r="AA14" s="17">
        <f t="shared" si="18"/>
        <v>100.3</v>
      </c>
      <c r="AB14" s="17">
        <f t="shared" si="19"/>
        <v>69.60000000000001</v>
      </c>
      <c r="AC14" s="17">
        <f t="shared" si="20"/>
        <v>91.60000000000001</v>
      </c>
    </row>
    <row r="15" spans="2:29" ht="12.75">
      <c r="B15" s="11" t="s">
        <v>40</v>
      </c>
      <c r="C15" s="15">
        <v>440</v>
      </c>
      <c r="D15" s="7">
        <v>88</v>
      </c>
      <c r="E15" s="23">
        <f>C15-D15</f>
        <v>352</v>
      </c>
      <c r="F15" s="7">
        <f t="shared" si="21"/>
        <v>334.4</v>
      </c>
      <c r="G15" s="7">
        <f t="shared" si="22"/>
        <v>422.4</v>
      </c>
      <c r="H15" s="7">
        <f>E15*0.9</f>
        <v>316.8</v>
      </c>
      <c r="I15" s="7">
        <f>H15+D15</f>
        <v>404.8</v>
      </c>
      <c r="J15" s="7">
        <f>E15*0.85</f>
        <v>299.2</v>
      </c>
      <c r="K15" s="7">
        <f>J15+D15</f>
        <v>387.2</v>
      </c>
      <c r="L15" s="7">
        <f>E15*0.8</f>
        <v>281.6</v>
      </c>
      <c r="M15" s="7">
        <f>L15+D15</f>
        <v>369.6</v>
      </c>
      <c r="N15" s="7">
        <f>E15*0.75</f>
        <v>264</v>
      </c>
      <c r="O15" s="7">
        <f>N15+D15</f>
        <v>352</v>
      </c>
      <c r="P15" s="7">
        <f>E15*0.7</f>
        <v>246.39999999999998</v>
      </c>
      <c r="Q15" s="7">
        <f>P15+D15</f>
        <v>334.4</v>
      </c>
      <c r="R15" s="7">
        <f>E15*0.65</f>
        <v>228.8</v>
      </c>
      <c r="S15" s="7">
        <f>R15+D15</f>
        <v>316.8</v>
      </c>
      <c r="T15" s="7">
        <f>E15*0.6</f>
        <v>211.2</v>
      </c>
      <c r="U15" s="7">
        <f>T15+D15</f>
        <v>299.2</v>
      </c>
      <c r="V15" s="7">
        <f t="shared" si="15"/>
        <v>193.60000000000002</v>
      </c>
      <c r="W15" s="7">
        <f t="shared" si="16"/>
        <v>281.6</v>
      </c>
      <c r="X15" s="18">
        <f t="shared" si="23"/>
        <v>176</v>
      </c>
      <c r="Y15" s="17">
        <f t="shared" si="24"/>
        <v>264</v>
      </c>
      <c r="Z15" s="17">
        <f t="shared" si="17"/>
        <v>158.4</v>
      </c>
      <c r="AA15" s="17">
        <f t="shared" si="18"/>
        <v>246.4</v>
      </c>
      <c r="AB15" s="17">
        <f t="shared" si="19"/>
        <v>140.8</v>
      </c>
      <c r="AC15" s="17">
        <f t="shared" si="20"/>
        <v>228.8</v>
      </c>
    </row>
    <row r="16" spans="2:29" ht="12.75">
      <c r="B16" s="11" t="s">
        <v>41</v>
      </c>
      <c r="C16" s="15">
        <v>339</v>
      </c>
      <c r="D16" s="7">
        <v>66</v>
      </c>
      <c r="E16" s="23">
        <f t="shared" si="0"/>
        <v>273</v>
      </c>
      <c r="F16" s="7">
        <f t="shared" si="21"/>
        <v>259.34999999999997</v>
      </c>
      <c r="G16" s="7">
        <f t="shared" si="22"/>
        <v>325.34999999999997</v>
      </c>
      <c r="H16" s="7">
        <f t="shared" si="1"/>
        <v>245.70000000000002</v>
      </c>
      <c r="I16" s="7">
        <f t="shared" si="2"/>
        <v>311.70000000000005</v>
      </c>
      <c r="J16" s="7">
        <f t="shared" si="3"/>
        <v>232.04999999999998</v>
      </c>
      <c r="K16" s="7">
        <f t="shared" si="4"/>
        <v>298.04999999999995</v>
      </c>
      <c r="L16" s="7">
        <f t="shared" si="5"/>
        <v>218.4</v>
      </c>
      <c r="M16" s="7">
        <f t="shared" si="6"/>
        <v>284.4</v>
      </c>
      <c r="N16" s="7">
        <f t="shared" si="7"/>
        <v>204.75</v>
      </c>
      <c r="O16" s="7">
        <f t="shared" si="8"/>
        <v>270.75</v>
      </c>
      <c r="P16" s="7">
        <f t="shared" si="9"/>
        <v>191.1</v>
      </c>
      <c r="Q16" s="7">
        <f t="shared" si="10"/>
        <v>257.1</v>
      </c>
      <c r="R16" s="7">
        <f t="shared" si="11"/>
        <v>177.45000000000002</v>
      </c>
      <c r="S16" s="7">
        <f t="shared" si="12"/>
        <v>243.45000000000002</v>
      </c>
      <c r="T16" s="7">
        <f t="shared" si="13"/>
        <v>163.79999999999998</v>
      </c>
      <c r="U16" s="7">
        <f t="shared" si="14"/>
        <v>229.79999999999998</v>
      </c>
      <c r="V16" s="7">
        <f t="shared" si="15"/>
        <v>150.15</v>
      </c>
      <c r="W16" s="7">
        <f t="shared" si="16"/>
        <v>216.15</v>
      </c>
      <c r="X16" s="18">
        <f t="shared" si="23"/>
        <v>136.5</v>
      </c>
      <c r="Y16" s="17">
        <f t="shared" si="24"/>
        <v>202.5</v>
      </c>
      <c r="Z16" s="17">
        <f t="shared" si="17"/>
        <v>122.85000000000001</v>
      </c>
      <c r="AA16" s="17">
        <f t="shared" si="18"/>
        <v>188.85000000000002</v>
      </c>
      <c r="AB16" s="17">
        <f t="shared" si="19"/>
        <v>109.2</v>
      </c>
      <c r="AC16" s="17">
        <f t="shared" si="20"/>
        <v>175.2</v>
      </c>
    </row>
    <row r="17" spans="2:29" ht="12.75">
      <c r="B17" s="11"/>
      <c r="C17" s="15"/>
      <c r="D17" s="7"/>
      <c r="E17" s="2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8"/>
      <c r="Y17" s="17">
        <f t="shared" si="24"/>
        <v>0</v>
      </c>
      <c r="Z17" s="17">
        <f t="shared" si="17"/>
        <v>0</v>
      </c>
      <c r="AA17" s="17">
        <f t="shared" si="18"/>
        <v>0</v>
      </c>
      <c r="AB17" s="17">
        <f t="shared" si="19"/>
        <v>0</v>
      </c>
      <c r="AC17" s="17">
        <f t="shared" si="20"/>
        <v>0</v>
      </c>
    </row>
    <row r="18" spans="2:29" ht="12.75">
      <c r="B18" s="11"/>
      <c r="C18" s="7"/>
      <c r="D18" s="7"/>
      <c r="E18" s="23"/>
      <c r="F18" s="7"/>
      <c r="G18" s="7"/>
      <c r="H18" s="17"/>
      <c r="I18" s="7"/>
      <c r="J18" s="7"/>
      <c r="K18" s="7"/>
      <c r="L18" s="7"/>
      <c r="M18" s="7"/>
      <c r="N18" s="7"/>
      <c r="O18" s="17"/>
      <c r="P18" s="7"/>
      <c r="Q18" s="7"/>
      <c r="R18" s="7"/>
      <c r="S18" s="7"/>
      <c r="T18" s="7"/>
      <c r="U18" s="7"/>
      <c r="V18" s="7"/>
      <c r="W18" s="7"/>
      <c r="X18" s="18"/>
      <c r="Y18" s="17">
        <f t="shared" si="24"/>
        <v>0</v>
      </c>
      <c r="Z18" s="17">
        <f t="shared" si="17"/>
        <v>0</v>
      </c>
      <c r="AA18" s="17">
        <f t="shared" si="18"/>
        <v>0</v>
      </c>
      <c r="AB18" s="17">
        <f t="shared" si="19"/>
        <v>0</v>
      </c>
      <c r="AC18" s="17">
        <f t="shared" si="20"/>
        <v>0</v>
      </c>
    </row>
    <row r="19" spans="2:29" ht="12.75">
      <c r="B19" s="10" t="s">
        <v>1</v>
      </c>
      <c r="C19" s="13"/>
      <c r="D19" s="4"/>
      <c r="E19" s="2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"/>
      <c r="W19" s="2"/>
      <c r="X19" s="1"/>
      <c r="Y19" s="1"/>
      <c r="Z19" s="1"/>
      <c r="AA19" s="1"/>
      <c r="AB19" s="1"/>
      <c r="AC19" s="1"/>
    </row>
    <row r="20" spans="2:29" ht="12.75" hidden="1">
      <c r="B20" s="11" t="s">
        <v>2</v>
      </c>
      <c r="C20" s="13">
        <v>134</v>
      </c>
      <c r="D20" s="4">
        <v>28</v>
      </c>
      <c r="E20" s="24">
        <f>C20-D20</f>
        <v>106</v>
      </c>
      <c r="F20" s="4"/>
      <c r="G20" s="4"/>
      <c r="H20" s="4">
        <f aca="true" t="shared" si="25" ref="H20:H25">E20*0.9</f>
        <v>95.4</v>
      </c>
      <c r="I20" s="4">
        <f>H20+D20</f>
        <v>123.4</v>
      </c>
      <c r="J20" s="4">
        <f>E20*0.85</f>
        <v>90.1</v>
      </c>
      <c r="K20" s="4">
        <f>J20+D20</f>
        <v>118.1</v>
      </c>
      <c r="L20" s="4">
        <f>E20*0.8</f>
        <v>84.80000000000001</v>
      </c>
      <c r="M20" s="4">
        <f>L20+D20</f>
        <v>112.80000000000001</v>
      </c>
      <c r="N20" s="4">
        <f>E20*0.75</f>
        <v>79.5</v>
      </c>
      <c r="O20" s="4">
        <f>N20+D20</f>
        <v>107.5</v>
      </c>
      <c r="P20" s="4">
        <f>E20*0.7</f>
        <v>74.19999999999999</v>
      </c>
      <c r="Q20" s="4">
        <f>P20+D20</f>
        <v>102.19999999999999</v>
      </c>
      <c r="R20" s="4">
        <f>E20*0.65</f>
        <v>68.9</v>
      </c>
      <c r="S20" s="4">
        <f>R20+D20</f>
        <v>96.9</v>
      </c>
      <c r="T20" s="4">
        <f>E20*0.6</f>
        <v>63.599999999999994</v>
      </c>
      <c r="U20" s="4">
        <f>T20+D20</f>
        <v>91.6</v>
      </c>
      <c r="V20" s="2"/>
      <c r="W20" s="2"/>
      <c r="X20" s="1"/>
      <c r="Y20" s="1"/>
      <c r="Z20" s="1"/>
      <c r="AA20" s="1"/>
      <c r="AB20" s="1"/>
      <c r="AC20" s="1"/>
    </row>
    <row r="21" spans="2:29" ht="12.75" hidden="1">
      <c r="B21" s="11"/>
      <c r="C21" s="13"/>
      <c r="D21" s="4"/>
      <c r="E21" s="2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"/>
      <c r="W21" s="2"/>
      <c r="X21" s="1"/>
      <c r="Y21" s="1"/>
      <c r="Z21" s="1"/>
      <c r="AA21" s="1"/>
      <c r="AB21" s="1"/>
      <c r="AC21" s="1"/>
    </row>
    <row r="22" spans="2:29" ht="12.75">
      <c r="B22" s="11" t="s">
        <v>2</v>
      </c>
      <c r="C22" s="15">
        <v>266</v>
      </c>
      <c r="D22" s="7">
        <v>44</v>
      </c>
      <c r="E22" s="23">
        <f aca="true" t="shared" si="26" ref="E22:E27">C22-D22</f>
        <v>222</v>
      </c>
      <c r="F22" s="7">
        <f aca="true" t="shared" si="27" ref="F22:F27">E22*0.95</f>
        <v>210.89999999999998</v>
      </c>
      <c r="G22" s="7">
        <f aca="true" t="shared" si="28" ref="G22:G27">F22+D22</f>
        <v>254.89999999999998</v>
      </c>
      <c r="H22" s="7">
        <f>E22*0.9</f>
        <v>199.8</v>
      </c>
      <c r="I22" s="7">
        <f aca="true" t="shared" si="29" ref="I22:I27">H22+D22</f>
        <v>243.8</v>
      </c>
      <c r="J22" s="7">
        <f aca="true" t="shared" si="30" ref="J22:J27">E22*0.85</f>
        <v>188.7</v>
      </c>
      <c r="K22" s="7">
        <f aca="true" t="shared" si="31" ref="K22:K27">J22+D22</f>
        <v>232.7</v>
      </c>
      <c r="L22" s="7">
        <f aca="true" t="shared" si="32" ref="L22:L27">E22*0.8</f>
        <v>177.60000000000002</v>
      </c>
      <c r="M22" s="7">
        <f aca="true" t="shared" si="33" ref="M22:M27">L22+D22</f>
        <v>221.60000000000002</v>
      </c>
      <c r="N22" s="7">
        <f aca="true" t="shared" si="34" ref="N22:N27">E22*0.75</f>
        <v>166.5</v>
      </c>
      <c r="O22" s="7">
        <f aca="true" t="shared" si="35" ref="O22:O27">N22+D22</f>
        <v>210.5</v>
      </c>
      <c r="P22" s="7">
        <f aca="true" t="shared" si="36" ref="P22:P27">E22*0.7</f>
        <v>155.39999999999998</v>
      </c>
      <c r="Q22" s="7">
        <f aca="true" t="shared" si="37" ref="Q22:Q27">P22+D22</f>
        <v>199.39999999999998</v>
      </c>
      <c r="R22" s="7">
        <f aca="true" t="shared" si="38" ref="R22:R27">E22*0.65</f>
        <v>144.3</v>
      </c>
      <c r="S22" s="7">
        <f aca="true" t="shared" si="39" ref="S22:S27">R22+D22</f>
        <v>188.3</v>
      </c>
      <c r="T22" s="7">
        <f aca="true" t="shared" si="40" ref="T22:T27">E22*0.6</f>
        <v>133.2</v>
      </c>
      <c r="U22" s="7">
        <f aca="true" t="shared" si="41" ref="U22:U27">T22+D22</f>
        <v>177.2</v>
      </c>
      <c r="V22" s="7">
        <f aca="true" t="shared" si="42" ref="V22:V27">E22*0.55</f>
        <v>122.10000000000001</v>
      </c>
      <c r="W22" s="7">
        <f aca="true" t="shared" si="43" ref="W22:W27">V22+D22</f>
        <v>166.10000000000002</v>
      </c>
      <c r="X22" s="18">
        <f aca="true" t="shared" si="44" ref="X22:X27">E22*0.5</f>
        <v>111</v>
      </c>
      <c r="Y22" s="17">
        <f aca="true" t="shared" si="45" ref="Y22:Y27">X22+D22</f>
        <v>155</v>
      </c>
      <c r="Z22" s="17">
        <f aca="true" t="shared" si="46" ref="Z22:Z27">E22*$Z$28</f>
        <v>99.9</v>
      </c>
      <c r="AA22" s="17">
        <f aca="true" t="shared" si="47" ref="AA22:AA27">Z22+D22</f>
        <v>143.9</v>
      </c>
      <c r="AB22" s="17">
        <f aca="true" t="shared" si="48" ref="AB22:AB27">E22*$AB$28</f>
        <v>88.80000000000001</v>
      </c>
      <c r="AC22" s="17">
        <f aca="true" t="shared" si="49" ref="AC22:AC27">AB22+D22</f>
        <v>132.8</v>
      </c>
    </row>
    <row r="23" spans="2:29" ht="12.75">
      <c r="B23" s="11" t="s">
        <v>5</v>
      </c>
      <c r="C23" s="15">
        <v>244</v>
      </c>
      <c r="D23" s="7">
        <v>22</v>
      </c>
      <c r="E23" s="23">
        <f t="shared" si="26"/>
        <v>222</v>
      </c>
      <c r="F23" s="7">
        <f t="shared" si="27"/>
        <v>210.89999999999998</v>
      </c>
      <c r="G23" s="7">
        <f t="shared" si="28"/>
        <v>232.89999999999998</v>
      </c>
      <c r="H23" s="7">
        <f>E23*0.9</f>
        <v>199.8</v>
      </c>
      <c r="I23" s="7">
        <f t="shared" si="29"/>
        <v>221.8</v>
      </c>
      <c r="J23" s="7">
        <f t="shared" si="30"/>
        <v>188.7</v>
      </c>
      <c r="K23" s="7">
        <f t="shared" si="31"/>
        <v>210.7</v>
      </c>
      <c r="L23" s="7">
        <f t="shared" si="32"/>
        <v>177.60000000000002</v>
      </c>
      <c r="M23" s="7">
        <f t="shared" si="33"/>
        <v>199.60000000000002</v>
      </c>
      <c r="N23" s="7">
        <f t="shared" si="34"/>
        <v>166.5</v>
      </c>
      <c r="O23" s="7">
        <f t="shared" si="35"/>
        <v>188.5</v>
      </c>
      <c r="P23" s="7">
        <f t="shared" si="36"/>
        <v>155.39999999999998</v>
      </c>
      <c r="Q23" s="7">
        <f t="shared" si="37"/>
        <v>177.39999999999998</v>
      </c>
      <c r="R23" s="7">
        <f t="shared" si="38"/>
        <v>144.3</v>
      </c>
      <c r="S23" s="7">
        <f t="shared" si="39"/>
        <v>166.3</v>
      </c>
      <c r="T23" s="7">
        <f t="shared" si="40"/>
        <v>133.2</v>
      </c>
      <c r="U23" s="7">
        <f t="shared" si="41"/>
        <v>155.2</v>
      </c>
      <c r="V23" s="7">
        <f t="shared" si="42"/>
        <v>122.10000000000001</v>
      </c>
      <c r="W23" s="7">
        <f t="shared" si="43"/>
        <v>144.10000000000002</v>
      </c>
      <c r="X23" s="18">
        <f t="shared" si="44"/>
        <v>111</v>
      </c>
      <c r="Y23" s="17">
        <f t="shared" si="45"/>
        <v>133</v>
      </c>
      <c r="Z23" s="17">
        <f t="shared" si="46"/>
        <v>99.9</v>
      </c>
      <c r="AA23" s="17">
        <f t="shared" si="47"/>
        <v>121.9</v>
      </c>
      <c r="AB23" s="17">
        <f t="shared" si="48"/>
        <v>88.80000000000001</v>
      </c>
      <c r="AC23" s="17">
        <f t="shared" si="49"/>
        <v>110.80000000000001</v>
      </c>
    </row>
    <row r="24" spans="2:29" ht="12.75">
      <c r="B24" s="11" t="s">
        <v>30</v>
      </c>
      <c r="C24" s="15">
        <v>296</v>
      </c>
      <c r="D24" s="7">
        <v>44</v>
      </c>
      <c r="E24" s="23">
        <f t="shared" si="26"/>
        <v>252</v>
      </c>
      <c r="F24" s="7">
        <f t="shared" si="27"/>
        <v>239.39999999999998</v>
      </c>
      <c r="G24" s="7">
        <f t="shared" si="28"/>
        <v>283.4</v>
      </c>
      <c r="H24" s="7">
        <f t="shared" si="25"/>
        <v>226.8</v>
      </c>
      <c r="I24" s="7">
        <f t="shared" si="29"/>
        <v>270.8</v>
      </c>
      <c r="J24" s="7">
        <f t="shared" si="30"/>
        <v>214.2</v>
      </c>
      <c r="K24" s="7">
        <f t="shared" si="31"/>
        <v>258.2</v>
      </c>
      <c r="L24" s="7">
        <f t="shared" si="32"/>
        <v>201.60000000000002</v>
      </c>
      <c r="M24" s="7">
        <f t="shared" si="33"/>
        <v>245.60000000000002</v>
      </c>
      <c r="N24" s="7">
        <f t="shared" si="34"/>
        <v>189</v>
      </c>
      <c r="O24" s="7">
        <f t="shared" si="35"/>
        <v>233</v>
      </c>
      <c r="P24" s="7">
        <f t="shared" si="36"/>
        <v>176.39999999999998</v>
      </c>
      <c r="Q24" s="7">
        <f t="shared" si="37"/>
        <v>220.39999999999998</v>
      </c>
      <c r="R24" s="7">
        <f t="shared" si="38"/>
        <v>163.8</v>
      </c>
      <c r="S24" s="7">
        <f t="shared" si="39"/>
        <v>207.8</v>
      </c>
      <c r="T24" s="7">
        <f t="shared" si="40"/>
        <v>151.2</v>
      </c>
      <c r="U24" s="7">
        <f t="shared" si="41"/>
        <v>195.2</v>
      </c>
      <c r="V24" s="7">
        <f t="shared" si="42"/>
        <v>138.60000000000002</v>
      </c>
      <c r="W24" s="7">
        <f t="shared" si="43"/>
        <v>182.60000000000002</v>
      </c>
      <c r="X24" s="18">
        <f t="shared" si="44"/>
        <v>126</v>
      </c>
      <c r="Y24" s="17">
        <f t="shared" si="45"/>
        <v>170</v>
      </c>
      <c r="Z24" s="17">
        <f t="shared" si="46"/>
        <v>113.4</v>
      </c>
      <c r="AA24" s="17">
        <f t="shared" si="47"/>
        <v>157.4</v>
      </c>
      <c r="AB24" s="17">
        <f t="shared" si="48"/>
        <v>100.80000000000001</v>
      </c>
      <c r="AC24" s="17">
        <f t="shared" si="49"/>
        <v>144.8</v>
      </c>
    </row>
    <row r="25" spans="2:29" ht="12.75">
      <c r="B25" s="11" t="s">
        <v>31</v>
      </c>
      <c r="C25" s="7">
        <v>274</v>
      </c>
      <c r="D25" s="7">
        <v>22</v>
      </c>
      <c r="E25" s="23">
        <f t="shared" si="26"/>
        <v>252</v>
      </c>
      <c r="F25" s="7">
        <f t="shared" si="27"/>
        <v>239.39999999999998</v>
      </c>
      <c r="G25" s="7">
        <f t="shared" si="28"/>
        <v>261.4</v>
      </c>
      <c r="H25" s="7">
        <f t="shared" si="25"/>
        <v>226.8</v>
      </c>
      <c r="I25" s="7">
        <f t="shared" si="29"/>
        <v>248.8</v>
      </c>
      <c r="J25" s="7">
        <f t="shared" si="30"/>
        <v>214.2</v>
      </c>
      <c r="K25" s="7">
        <f t="shared" si="31"/>
        <v>236.2</v>
      </c>
      <c r="L25" s="7">
        <f t="shared" si="32"/>
        <v>201.60000000000002</v>
      </c>
      <c r="M25" s="7">
        <f t="shared" si="33"/>
        <v>223.60000000000002</v>
      </c>
      <c r="N25" s="7">
        <f t="shared" si="34"/>
        <v>189</v>
      </c>
      <c r="O25" s="7">
        <f t="shared" si="35"/>
        <v>211</v>
      </c>
      <c r="P25" s="7">
        <f t="shared" si="36"/>
        <v>176.39999999999998</v>
      </c>
      <c r="Q25" s="7">
        <f t="shared" si="37"/>
        <v>198.39999999999998</v>
      </c>
      <c r="R25" s="7">
        <f t="shared" si="38"/>
        <v>163.8</v>
      </c>
      <c r="S25" s="7">
        <f t="shared" si="39"/>
        <v>185.8</v>
      </c>
      <c r="T25" s="7">
        <f t="shared" si="40"/>
        <v>151.2</v>
      </c>
      <c r="U25" s="7">
        <f t="shared" si="41"/>
        <v>173.2</v>
      </c>
      <c r="V25" s="7">
        <f t="shared" si="42"/>
        <v>138.60000000000002</v>
      </c>
      <c r="W25" s="7">
        <f t="shared" si="43"/>
        <v>160.60000000000002</v>
      </c>
      <c r="X25" s="18">
        <f t="shared" si="44"/>
        <v>126</v>
      </c>
      <c r="Y25" s="17">
        <f t="shared" si="45"/>
        <v>148</v>
      </c>
      <c r="Z25" s="17">
        <f t="shared" si="46"/>
        <v>113.4</v>
      </c>
      <c r="AA25" s="17">
        <f t="shared" si="47"/>
        <v>135.4</v>
      </c>
      <c r="AB25" s="17">
        <f t="shared" si="48"/>
        <v>100.80000000000001</v>
      </c>
      <c r="AC25" s="17">
        <f t="shared" si="49"/>
        <v>122.80000000000001</v>
      </c>
    </row>
    <row r="26" spans="2:29" ht="12.75">
      <c r="B26" s="11" t="s">
        <v>28</v>
      </c>
      <c r="C26" s="15">
        <v>716</v>
      </c>
      <c r="D26" s="7">
        <v>44</v>
      </c>
      <c r="E26" s="23">
        <f t="shared" si="26"/>
        <v>672</v>
      </c>
      <c r="F26" s="7">
        <f t="shared" si="27"/>
        <v>638.4</v>
      </c>
      <c r="G26" s="7">
        <f t="shared" si="28"/>
        <v>682.4</v>
      </c>
      <c r="H26" s="7">
        <f>E26*0.9</f>
        <v>604.8000000000001</v>
      </c>
      <c r="I26" s="7">
        <f t="shared" si="29"/>
        <v>648.8000000000001</v>
      </c>
      <c r="J26" s="7">
        <f t="shared" si="30"/>
        <v>571.1999999999999</v>
      </c>
      <c r="K26" s="7">
        <f t="shared" si="31"/>
        <v>615.1999999999999</v>
      </c>
      <c r="L26" s="7">
        <f t="shared" si="32"/>
        <v>537.6</v>
      </c>
      <c r="M26" s="7">
        <f t="shared" si="33"/>
        <v>581.6</v>
      </c>
      <c r="N26" s="7">
        <f t="shared" si="34"/>
        <v>504</v>
      </c>
      <c r="O26" s="7">
        <f t="shared" si="35"/>
        <v>548</v>
      </c>
      <c r="P26" s="7">
        <f t="shared" si="36"/>
        <v>470.4</v>
      </c>
      <c r="Q26" s="7">
        <f t="shared" si="37"/>
        <v>514.4</v>
      </c>
      <c r="R26" s="7">
        <f t="shared" si="38"/>
        <v>436.8</v>
      </c>
      <c r="S26" s="7">
        <f t="shared" si="39"/>
        <v>480.8</v>
      </c>
      <c r="T26" s="7">
        <f t="shared" si="40"/>
        <v>403.2</v>
      </c>
      <c r="U26" s="7">
        <f t="shared" si="41"/>
        <v>447.2</v>
      </c>
      <c r="V26" s="7">
        <f t="shared" si="42"/>
        <v>369.6</v>
      </c>
      <c r="W26" s="7">
        <f t="shared" si="43"/>
        <v>413.6</v>
      </c>
      <c r="X26" s="18">
        <f t="shared" si="44"/>
        <v>336</v>
      </c>
      <c r="Y26" s="17">
        <f t="shared" si="45"/>
        <v>380</v>
      </c>
      <c r="Z26" s="17">
        <f t="shared" si="46"/>
        <v>302.40000000000003</v>
      </c>
      <c r="AA26" s="17">
        <f t="shared" si="47"/>
        <v>346.40000000000003</v>
      </c>
      <c r="AB26" s="17">
        <f t="shared" si="48"/>
        <v>268.8</v>
      </c>
      <c r="AC26" s="17">
        <f t="shared" si="49"/>
        <v>312.8</v>
      </c>
    </row>
    <row r="27" spans="2:29" ht="12.75">
      <c r="B27" s="11" t="s">
        <v>29</v>
      </c>
      <c r="C27" s="16">
        <v>694</v>
      </c>
      <c r="D27" s="7">
        <v>22</v>
      </c>
      <c r="E27" s="23">
        <f t="shared" si="26"/>
        <v>672</v>
      </c>
      <c r="F27" s="7">
        <f t="shared" si="27"/>
        <v>638.4</v>
      </c>
      <c r="G27" s="7">
        <f t="shared" si="28"/>
        <v>660.4</v>
      </c>
      <c r="H27" s="7">
        <f>E27*0.9</f>
        <v>604.8000000000001</v>
      </c>
      <c r="I27" s="7">
        <f t="shared" si="29"/>
        <v>626.8000000000001</v>
      </c>
      <c r="J27" s="7">
        <f t="shared" si="30"/>
        <v>571.1999999999999</v>
      </c>
      <c r="K27" s="7">
        <f t="shared" si="31"/>
        <v>593.1999999999999</v>
      </c>
      <c r="L27" s="7">
        <f t="shared" si="32"/>
        <v>537.6</v>
      </c>
      <c r="M27" s="7">
        <f t="shared" si="33"/>
        <v>559.6</v>
      </c>
      <c r="N27" s="7">
        <f t="shared" si="34"/>
        <v>504</v>
      </c>
      <c r="O27" s="7">
        <f t="shared" si="35"/>
        <v>526</v>
      </c>
      <c r="P27" s="7">
        <f t="shared" si="36"/>
        <v>470.4</v>
      </c>
      <c r="Q27" s="7">
        <f t="shared" si="37"/>
        <v>492.4</v>
      </c>
      <c r="R27" s="7">
        <f t="shared" si="38"/>
        <v>436.8</v>
      </c>
      <c r="S27" s="7">
        <f t="shared" si="39"/>
        <v>458.8</v>
      </c>
      <c r="T27" s="7">
        <f t="shared" si="40"/>
        <v>403.2</v>
      </c>
      <c r="U27" s="7">
        <f t="shared" si="41"/>
        <v>425.2</v>
      </c>
      <c r="V27" s="7">
        <f t="shared" si="42"/>
        <v>369.6</v>
      </c>
      <c r="W27" s="7">
        <f t="shared" si="43"/>
        <v>391.6</v>
      </c>
      <c r="X27" s="18">
        <f t="shared" si="44"/>
        <v>336</v>
      </c>
      <c r="Y27" s="17">
        <f t="shared" si="45"/>
        <v>358</v>
      </c>
      <c r="Z27" s="17">
        <f t="shared" si="46"/>
        <v>302.40000000000003</v>
      </c>
      <c r="AA27" s="17">
        <f t="shared" si="47"/>
        <v>324.40000000000003</v>
      </c>
      <c r="AB27" s="17">
        <f t="shared" si="48"/>
        <v>268.8</v>
      </c>
      <c r="AC27" s="17">
        <f t="shared" si="49"/>
        <v>290.8</v>
      </c>
    </row>
    <row r="28" spans="2:28" ht="13.5" hidden="1" thickBot="1">
      <c r="B28" s="14"/>
      <c r="Z28">
        <v>0.45</v>
      </c>
      <c r="AB28">
        <v>0.4</v>
      </c>
    </row>
    <row r="29" spans="2:20" ht="13.5" hidden="1" thickBot="1">
      <c r="B29" s="14"/>
      <c r="E29" s="30" t="s">
        <v>51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2:25" ht="12.75" hidden="1">
      <c r="B30" s="14"/>
      <c r="Y30" t="s">
        <v>33</v>
      </c>
    </row>
    <row r="31" spans="2:26" ht="76.5" hidden="1">
      <c r="B31" s="8" t="s">
        <v>0</v>
      </c>
      <c r="C31" s="8" t="s">
        <v>24</v>
      </c>
      <c r="D31" s="8" t="s">
        <v>23</v>
      </c>
      <c r="E31" s="8" t="s">
        <v>22</v>
      </c>
      <c r="F31" s="9" t="s">
        <v>45</v>
      </c>
      <c r="G31" s="9" t="s">
        <v>46</v>
      </c>
      <c r="H31" s="9" t="s">
        <v>11</v>
      </c>
      <c r="I31" s="9" t="s">
        <v>8</v>
      </c>
      <c r="J31" s="9" t="s">
        <v>9</v>
      </c>
      <c r="K31" s="9" t="s">
        <v>10</v>
      </c>
      <c r="L31" s="9" t="s">
        <v>12</v>
      </c>
      <c r="M31" s="9" t="s">
        <v>13</v>
      </c>
      <c r="N31" s="9" t="s">
        <v>14</v>
      </c>
      <c r="O31" s="9" t="s">
        <v>15</v>
      </c>
      <c r="P31" s="9" t="s">
        <v>16</v>
      </c>
      <c r="Q31" s="9" t="s">
        <v>17</v>
      </c>
      <c r="R31" s="9" t="s">
        <v>18</v>
      </c>
      <c r="S31" s="9" t="s">
        <v>19</v>
      </c>
      <c r="T31" s="9" t="s">
        <v>20</v>
      </c>
      <c r="U31" s="9" t="s">
        <v>21</v>
      </c>
      <c r="V31" s="9" t="s">
        <v>36</v>
      </c>
      <c r="W31" s="9" t="s">
        <v>38</v>
      </c>
      <c r="X31" s="9" t="s">
        <v>37</v>
      </c>
      <c r="Y31" s="9" t="s">
        <v>39</v>
      </c>
      <c r="Z31">
        <v>0.9</v>
      </c>
    </row>
    <row r="32" spans="2:25" ht="12.75" hidden="1">
      <c r="B32" s="10" t="s">
        <v>1</v>
      </c>
      <c r="C32" s="1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2"/>
      <c r="W32" s="2"/>
      <c r="X32" s="1"/>
      <c r="Y32" s="1"/>
    </row>
    <row r="33" spans="2:25" ht="12.75" hidden="1">
      <c r="B33" s="11" t="s">
        <v>28</v>
      </c>
      <c r="C33" s="20"/>
      <c r="D33" s="20"/>
      <c r="E33" s="7">
        <f>E26*$Z$31</f>
        <v>604.8000000000001</v>
      </c>
      <c r="F33" s="7">
        <f>F26*$Z$31</f>
        <v>574.56</v>
      </c>
      <c r="G33" s="7"/>
      <c r="H33" s="7">
        <f>H26*$Z$31</f>
        <v>544.32</v>
      </c>
      <c r="I33" s="7"/>
      <c r="J33" s="7">
        <f>J26*$Z$31</f>
        <v>514.0799999999999</v>
      </c>
      <c r="K33" s="7"/>
      <c r="L33" s="7">
        <f>L26*$Z$31</f>
        <v>483.84000000000003</v>
      </c>
      <c r="M33" s="7"/>
      <c r="N33" s="7">
        <f>N26*$Z$31</f>
        <v>453.6</v>
      </c>
      <c r="O33" s="7"/>
      <c r="P33" s="7">
        <f>P26*$Z$31</f>
        <v>423.36</v>
      </c>
      <c r="Q33" s="7"/>
      <c r="R33" s="7">
        <f>R26*$Z$31</f>
        <v>393.12</v>
      </c>
      <c r="S33" s="7"/>
      <c r="T33" s="7">
        <f>T26*$Z$31</f>
        <v>362.88</v>
      </c>
      <c r="U33" s="7"/>
      <c r="V33" s="7">
        <f>V26*$Z$31</f>
        <v>332.64000000000004</v>
      </c>
      <c r="W33" s="7"/>
      <c r="X33" s="7">
        <f>X26*$Z$31</f>
        <v>302.40000000000003</v>
      </c>
      <c r="Y33" s="17"/>
    </row>
    <row r="34" spans="2:25" ht="12.75" hidden="1">
      <c r="B34" s="11" t="s">
        <v>29</v>
      </c>
      <c r="C34" s="21"/>
      <c r="D34" s="20"/>
      <c r="E34" s="7">
        <f>E27*$Z$31</f>
        <v>604.8000000000001</v>
      </c>
      <c r="F34" s="7">
        <f>F27*$Z$31</f>
        <v>574.56</v>
      </c>
      <c r="G34" s="7"/>
      <c r="H34" s="7">
        <f>H27*$Z$31</f>
        <v>544.32</v>
      </c>
      <c r="I34" s="7"/>
      <c r="J34" s="7">
        <f>J27*$Z$31</f>
        <v>514.0799999999999</v>
      </c>
      <c r="K34" s="7"/>
      <c r="L34" s="7">
        <f>L27*$Z$31</f>
        <v>483.84000000000003</v>
      </c>
      <c r="M34" s="7"/>
      <c r="N34" s="7">
        <f>N27*$Z$31</f>
        <v>453.6</v>
      </c>
      <c r="O34" s="7"/>
      <c r="P34" s="7">
        <f>P27*$Z$31</f>
        <v>423.36</v>
      </c>
      <c r="Q34" s="7"/>
      <c r="R34" s="7">
        <f>R27*$Z$31</f>
        <v>393.12</v>
      </c>
      <c r="S34" s="7"/>
      <c r="T34" s="7">
        <f>T27*$Z$31</f>
        <v>362.88</v>
      </c>
      <c r="U34" s="7"/>
      <c r="V34" s="7">
        <f>V27*$Z$31</f>
        <v>332.64000000000004</v>
      </c>
      <c r="W34" s="7"/>
      <c r="X34" s="7">
        <f>X27*$Z$31</f>
        <v>302.40000000000003</v>
      </c>
      <c r="Y34" s="17"/>
    </row>
    <row r="35" spans="2:25" ht="12.75" hidden="1">
      <c r="B35" s="11" t="s">
        <v>30</v>
      </c>
      <c r="C35" s="20"/>
      <c r="D35" s="20"/>
      <c r="E35" s="7">
        <f>E24*$Z$31</f>
        <v>226.8</v>
      </c>
      <c r="F35" s="7">
        <f>F24*$Z$31</f>
        <v>215.45999999999998</v>
      </c>
      <c r="G35" s="7"/>
      <c r="H35" s="7">
        <f>H24*$Z$31</f>
        <v>204.12</v>
      </c>
      <c r="I35" s="7"/>
      <c r="J35" s="7">
        <f>J24*$Z$31</f>
        <v>192.78</v>
      </c>
      <c r="K35" s="7"/>
      <c r="L35" s="7">
        <f>L24*$Z$31</f>
        <v>181.44000000000003</v>
      </c>
      <c r="M35" s="7"/>
      <c r="N35" s="7">
        <f>N24*$Z$31</f>
        <v>170.1</v>
      </c>
      <c r="O35" s="7"/>
      <c r="P35" s="7">
        <f>P24*$Z$31</f>
        <v>158.76</v>
      </c>
      <c r="Q35" s="7"/>
      <c r="R35" s="7">
        <f>R24*$Z$31</f>
        <v>147.42000000000002</v>
      </c>
      <c r="S35" s="7"/>
      <c r="T35" s="7">
        <f>T24*$Z$31</f>
        <v>136.07999999999998</v>
      </c>
      <c r="U35" s="7"/>
      <c r="V35" s="7">
        <f>V24*$Z$31</f>
        <v>124.74000000000002</v>
      </c>
      <c r="W35" s="7"/>
      <c r="X35" s="7">
        <f>X24*$Z$31</f>
        <v>113.4</v>
      </c>
      <c r="Y35" s="17"/>
    </row>
    <row r="36" spans="2:25" ht="12.75" hidden="1">
      <c r="B36" s="11" t="s">
        <v>31</v>
      </c>
      <c r="C36" s="20"/>
      <c r="D36" s="20"/>
      <c r="E36" s="7">
        <f>E25*$Z$31</f>
        <v>226.8</v>
      </c>
      <c r="F36" s="7">
        <f>F25*$Z$31</f>
        <v>215.45999999999998</v>
      </c>
      <c r="G36" s="7"/>
      <c r="H36" s="7">
        <f>H25*$Z$31</f>
        <v>204.12</v>
      </c>
      <c r="I36" s="7"/>
      <c r="J36" s="7">
        <f>J25*$Z$31</f>
        <v>192.78</v>
      </c>
      <c r="K36" s="7"/>
      <c r="L36" s="7">
        <f>L25*$Z$31</f>
        <v>181.44000000000003</v>
      </c>
      <c r="M36" s="7"/>
      <c r="N36" s="7">
        <f>N25*$Z$31</f>
        <v>170.1</v>
      </c>
      <c r="O36" s="7"/>
      <c r="P36" s="7">
        <f>P25*$Z$31</f>
        <v>158.76</v>
      </c>
      <c r="Q36" s="7"/>
      <c r="R36" s="7">
        <f>R25*$Z$31</f>
        <v>147.42000000000002</v>
      </c>
      <c r="S36" s="7"/>
      <c r="T36" s="7">
        <f>T25*$Z$31</f>
        <v>136.07999999999998</v>
      </c>
      <c r="U36" s="7"/>
      <c r="V36" s="7">
        <f>V25*$Z$31</f>
        <v>124.74000000000002</v>
      </c>
      <c r="W36" s="7"/>
      <c r="X36" s="7">
        <f>X25*$Z$31</f>
        <v>113.4</v>
      </c>
      <c r="Y36" s="17"/>
    </row>
    <row r="37" spans="2:25" ht="12.75" hidden="1">
      <c r="B37" s="11" t="s">
        <v>2</v>
      </c>
      <c r="C37" s="20"/>
      <c r="D37" s="20"/>
      <c r="E37" s="7">
        <f>E22*$Z$31</f>
        <v>199.8</v>
      </c>
      <c r="F37" s="7">
        <f>F22*$Z$31</f>
        <v>189.80999999999997</v>
      </c>
      <c r="G37" s="7"/>
      <c r="H37" s="7">
        <f>H22*$Z$31</f>
        <v>179.82000000000002</v>
      </c>
      <c r="I37" s="7"/>
      <c r="J37" s="7">
        <f>J22*$Z$31</f>
        <v>169.82999999999998</v>
      </c>
      <c r="K37" s="7"/>
      <c r="L37" s="7">
        <f>L22*$Z$31</f>
        <v>159.84000000000003</v>
      </c>
      <c r="M37" s="7"/>
      <c r="N37" s="7">
        <f>N22*$Z$31</f>
        <v>149.85</v>
      </c>
      <c r="O37" s="7"/>
      <c r="P37" s="7">
        <f>P22*$Z$31</f>
        <v>139.85999999999999</v>
      </c>
      <c r="Q37" s="7"/>
      <c r="R37" s="7">
        <f>R22*$Z$31</f>
        <v>129.87</v>
      </c>
      <c r="S37" s="7"/>
      <c r="T37" s="7">
        <f>T22*$Z$31</f>
        <v>119.88</v>
      </c>
      <c r="U37" s="7"/>
      <c r="V37" s="7">
        <f>V22*$Z$31</f>
        <v>109.89000000000001</v>
      </c>
      <c r="W37" s="7"/>
      <c r="X37" s="7">
        <f>X22*$Z$31</f>
        <v>99.9</v>
      </c>
      <c r="Y37" s="17"/>
    </row>
    <row r="38" spans="2:25" ht="12.75" hidden="1">
      <c r="B38" s="11" t="s">
        <v>5</v>
      </c>
      <c r="C38" s="20"/>
      <c r="D38" s="20"/>
      <c r="E38" s="7">
        <f>E23*$Z$31</f>
        <v>199.8</v>
      </c>
      <c r="F38" s="7">
        <f>F23*$Z$31</f>
        <v>189.80999999999997</v>
      </c>
      <c r="G38" s="7"/>
      <c r="H38" s="7">
        <f>H23*$Z$31</f>
        <v>179.82000000000002</v>
      </c>
      <c r="I38" s="7"/>
      <c r="J38" s="7">
        <f>J23*$Z$31</f>
        <v>169.82999999999998</v>
      </c>
      <c r="K38" s="7"/>
      <c r="L38" s="7">
        <f>L23*$Z$31</f>
        <v>159.84000000000003</v>
      </c>
      <c r="M38" s="7"/>
      <c r="N38" s="7">
        <f>N23*$Z$31</f>
        <v>149.85</v>
      </c>
      <c r="O38" s="7"/>
      <c r="P38" s="7">
        <f>P23*$Z$31</f>
        <v>139.85999999999999</v>
      </c>
      <c r="Q38" s="7"/>
      <c r="R38" s="7">
        <f>R23*$Z$31</f>
        <v>129.87</v>
      </c>
      <c r="S38" s="7"/>
      <c r="T38" s="7">
        <f>T23*$Z$31</f>
        <v>119.88</v>
      </c>
      <c r="U38" s="7"/>
      <c r="V38" s="7">
        <f>V23*$Z$31</f>
        <v>109.89000000000001</v>
      </c>
      <c r="W38" s="7"/>
      <c r="X38" s="7">
        <f>X23*$Z$31</f>
        <v>99.9</v>
      </c>
      <c r="Y38" s="17"/>
    </row>
    <row r="39" spans="2:25" ht="12.75" hidden="1">
      <c r="B39" s="10" t="s">
        <v>3</v>
      </c>
      <c r="C39" s="20"/>
      <c r="D39" s="2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"/>
      <c r="X39" s="7"/>
      <c r="Y39" s="1"/>
    </row>
    <row r="40" spans="2:25" ht="12.75" hidden="1">
      <c r="B40" s="11" t="s">
        <v>26</v>
      </c>
      <c r="C40" s="20"/>
      <c r="D40" s="20"/>
      <c r="E40" s="7">
        <f aca="true" t="shared" si="50" ref="E40:F48">E10*$Z$31</f>
        <v>136.8</v>
      </c>
      <c r="F40" s="7">
        <f t="shared" si="50"/>
        <v>129.96</v>
      </c>
      <c r="G40" s="7"/>
      <c r="H40" s="7">
        <f aca="true" t="shared" si="51" ref="H40:H48">H10*$Z$31</f>
        <v>123.12000000000002</v>
      </c>
      <c r="I40" s="7"/>
      <c r="J40" s="7">
        <f aca="true" t="shared" si="52" ref="J40:J48">J10*$Z$31</f>
        <v>116.27999999999999</v>
      </c>
      <c r="K40" s="7"/>
      <c r="L40" s="7">
        <f aca="true" t="shared" si="53" ref="L40:L48">L10*$Z$31</f>
        <v>109.44000000000001</v>
      </c>
      <c r="M40" s="7"/>
      <c r="N40" s="7">
        <f aca="true" t="shared" si="54" ref="N40:N48">N10*$Z$31</f>
        <v>102.60000000000001</v>
      </c>
      <c r="O40" s="7"/>
      <c r="P40" s="7">
        <f aca="true" t="shared" si="55" ref="P40:P48">P10*$Z$31</f>
        <v>95.75999999999999</v>
      </c>
      <c r="Q40" s="7"/>
      <c r="R40" s="7">
        <f aca="true" t="shared" si="56" ref="R40:R48">R10*$Z$31</f>
        <v>88.92</v>
      </c>
      <c r="S40" s="7"/>
      <c r="T40" s="7">
        <f aca="true" t="shared" si="57" ref="T40:T48">T10*$Z$31</f>
        <v>82.08</v>
      </c>
      <c r="U40" s="7"/>
      <c r="V40" s="7">
        <f aca="true" t="shared" si="58" ref="V40:V48">V10*$Z$31</f>
        <v>75.24000000000001</v>
      </c>
      <c r="W40" s="7"/>
      <c r="X40" s="7">
        <f aca="true" t="shared" si="59" ref="X40:X48">X10*$Z$31</f>
        <v>68.4</v>
      </c>
      <c r="Y40" s="17"/>
    </row>
    <row r="41" spans="2:25" ht="12.75" hidden="1">
      <c r="B41" s="11" t="s">
        <v>4</v>
      </c>
      <c r="C41" s="20"/>
      <c r="D41" s="20"/>
      <c r="E41" s="7">
        <f t="shared" si="50"/>
        <v>156.6</v>
      </c>
      <c r="F41" s="7">
        <f t="shared" si="50"/>
        <v>148.76999999999998</v>
      </c>
      <c r="G41" s="7"/>
      <c r="H41" s="7">
        <f t="shared" si="51"/>
        <v>140.94</v>
      </c>
      <c r="I41" s="7"/>
      <c r="J41" s="7">
        <f t="shared" si="52"/>
        <v>133.11</v>
      </c>
      <c r="K41" s="7"/>
      <c r="L41" s="7">
        <f t="shared" si="53"/>
        <v>125.28000000000002</v>
      </c>
      <c r="M41" s="7"/>
      <c r="N41" s="7">
        <f t="shared" si="54"/>
        <v>117.45</v>
      </c>
      <c r="O41" s="7"/>
      <c r="P41" s="7">
        <f t="shared" si="55"/>
        <v>109.62</v>
      </c>
      <c r="Q41" s="7"/>
      <c r="R41" s="7">
        <f t="shared" si="56"/>
        <v>101.79</v>
      </c>
      <c r="S41" s="7"/>
      <c r="T41" s="7">
        <f t="shared" si="57"/>
        <v>93.96</v>
      </c>
      <c r="U41" s="7"/>
      <c r="V41" s="7">
        <f t="shared" si="58"/>
        <v>86.13000000000001</v>
      </c>
      <c r="W41" s="7"/>
      <c r="X41" s="7">
        <f t="shared" si="59"/>
        <v>78.3</v>
      </c>
      <c r="Y41" s="17"/>
    </row>
    <row r="42" spans="2:25" ht="12.75" hidden="1">
      <c r="B42" s="11" t="s">
        <v>32</v>
      </c>
      <c r="C42" s="20"/>
      <c r="D42" s="20"/>
      <c r="E42" s="7">
        <f t="shared" si="50"/>
        <v>156.6</v>
      </c>
      <c r="F42" s="7">
        <f t="shared" si="50"/>
        <v>148.76999999999998</v>
      </c>
      <c r="G42" s="7"/>
      <c r="H42" s="7">
        <f t="shared" si="51"/>
        <v>140.94</v>
      </c>
      <c r="I42" s="7"/>
      <c r="J42" s="7">
        <f t="shared" si="52"/>
        <v>133.11</v>
      </c>
      <c r="K42" s="7"/>
      <c r="L42" s="7">
        <f t="shared" si="53"/>
        <v>125.28000000000002</v>
      </c>
      <c r="M42" s="7"/>
      <c r="N42" s="7">
        <f t="shared" si="54"/>
        <v>117.45</v>
      </c>
      <c r="O42" s="7"/>
      <c r="P42" s="7">
        <f t="shared" si="55"/>
        <v>109.62</v>
      </c>
      <c r="Q42" s="7"/>
      <c r="R42" s="7">
        <f t="shared" si="56"/>
        <v>101.79</v>
      </c>
      <c r="S42" s="7"/>
      <c r="T42" s="7">
        <f t="shared" si="57"/>
        <v>93.96</v>
      </c>
      <c r="U42" s="7"/>
      <c r="V42" s="7">
        <f t="shared" si="58"/>
        <v>86.13000000000001</v>
      </c>
      <c r="W42" s="7"/>
      <c r="X42" s="7">
        <f t="shared" si="59"/>
        <v>78.3</v>
      </c>
      <c r="Y42" s="17"/>
    </row>
    <row r="43" spans="2:25" ht="12.75" hidden="1">
      <c r="B43" s="11" t="s">
        <v>6</v>
      </c>
      <c r="C43" s="20"/>
      <c r="D43" s="20"/>
      <c r="E43" s="7">
        <f t="shared" si="50"/>
        <v>156.6</v>
      </c>
      <c r="F43" s="7">
        <f t="shared" si="50"/>
        <v>148.76999999999998</v>
      </c>
      <c r="G43" s="7"/>
      <c r="H43" s="7">
        <f t="shared" si="51"/>
        <v>140.94</v>
      </c>
      <c r="I43" s="7"/>
      <c r="J43" s="7">
        <f t="shared" si="52"/>
        <v>133.11</v>
      </c>
      <c r="K43" s="7"/>
      <c r="L43" s="7">
        <f t="shared" si="53"/>
        <v>125.28000000000002</v>
      </c>
      <c r="M43" s="7"/>
      <c r="N43" s="7">
        <f t="shared" si="54"/>
        <v>117.45</v>
      </c>
      <c r="O43" s="7"/>
      <c r="P43" s="7">
        <f t="shared" si="55"/>
        <v>109.62</v>
      </c>
      <c r="Q43" s="7"/>
      <c r="R43" s="7">
        <f t="shared" si="56"/>
        <v>101.79</v>
      </c>
      <c r="S43" s="7"/>
      <c r="T43" s="7">
        <f t="shared" si="57"/>
        <v>93.96</v>
      </c>
      <c r="U43" s="7"/>
      <c r="V43" s="7">
        <f t="shared" si="58"/>
        <v>86.13000000000001</v>
      </c>
      <c r="W43" s="7"/>
      <c r="X43" s="7">
        <f t="shared" si="59"/>
        <v>78.3</v>
      </c>
      <c r="Y43" s="17"/>
    </row>
    <row r="44" spans="2:25" ht="12.75" hidden="1">
      <c r="B44" s="11" t="s">
        <v>7</v>
      </c>
      <c r="C44" s="21"/>
      <c r="D44" s="20"/>
      <c r="E44" s="7">
        <f t="shared" si="50"/>
        <v>156.6</v>
      </c>
      <c r="F44" s="7">
        <f t="shared" si="50"/>
        <v>148.76999999999998</v>
      </c>
      <c r="G44" s="7"/>
      <c r="H44" s="7">
        <f t="shared" si="51"/>
        <v>140.94</v>
      </c>
      <c r="I44" s="7"/>
      <c r="J44" s="7">
        <f t="shared" si="52"/>
        <v>133.11</v>
      </c>
      <c r="K44" s="7"/>
      <c r="L44" s="7">
        <f t="shared" si="53"/>
        <v>125.28000000000002</v>
      </c>
      <c r="M44" s="7"/>
      <c r="N44" s="7">
        <f t="shared" si="54"/>
        <v>117.45</v>
      </c>
      <c r="O44" s="7"/>
      <c r="P44" s="7">
        <f t="shared" si="55"/>
        <v>109.62</v>
      </c>
      <c r="Q44" s="7"/>
      <c r="R44" s="7">
        <f t="shared" si="56"/>
        <v>101.79</v>
      </c>
      <c r="S44" s="7"/>
      <c r="T44" s="7">
        <f t="shared" si="57"/>
        <v>93.96</v>
      </c>
      <c r="U44" s="7"/>
      <c r="V44" s="7">
        <f t="shared" si="58"/>
        <v>86.13000000000001</v>
      </c>
      <c r="W44" s="7"/>
      <c r="X44" s="7">
        <f t="shared" si="59"/>
        <v>78.3</v>
      </c>
      <c r="Y44" s="17"/>
    </row>
    <row r="45" spans="2:25" ht="12.75" hidden="1">
      <c r="B45" s="11" t="s">
        <v>40</v>
      </c>
      <c r="C45" s="20"/>
      <c r="D45" s="20"/>
      <c r="E45" s="7">
        <f t="shared" si="50"/>
        <v>316.8</v>
      </c>
      <c r="F45" s="7">
        <f t="shared" si="50"/>
        <v>300.96</v>
      </c>
      <c r="G45" s="7"/>
      <c r="H45" s="7">
        <f t="shared" si="51"/>
        <v>285.12</v>
      </c>
      <c r="I45" s="7"/>
      <c r="J45" s="7">
        <f t="shared" si="52"/>
        <v>269.28</v>
      </c>
      <c r="K45" s="7"/>
      <c r="L45" s="7">
        <f t="shared" si="53"/>
        <v>253.44000000000003</v>
      </c>
      <c r="M45" s="7"/>
      <c r="N45" s="7">
        <f t="shared" si="54"/>
        <v>237.6</v>
      </c>
      <c r="O45" s="7"/>
      <c r="P45" s="7">
        <f t="shared" si="55"/>
        <v>221.76</v>
      </c>
      <c r="Q45" s="7"/>
      <c r="R45" s="7">
        <f t="shared" si="56"/>
        <v>205.92000000000002</v>
      </c>
      <c r="S45" s="7"/>
      <c r="T45" s="7">
        <f t="shared" si="57"/>
        <v>190.07999999999998</v>
      </c>
      <c r="U45" s="7"/>
      <c r="V45" s="7">
        <f t="shared" si="58"/>
        <v>174.24000000000004</v>
      </c>
      <c r="W45" s="7"/>
      <c r="X45" s="7">
        <f t="shared" si="59"/>
        <v>158.4</v>
      </c>
      <c r="Y45" s="17"/>
    </row>
    <row r="46" spans="2:25" ht="12.75" hidden="1">
      <c r="B46" s="11" t="s">
        <v>41</v>
      </c>
      <c r="C46" s="20"/>
      <c r="D46" s="20"/>
      <c r="E46" s="7">
        <f t="shared" si="50"/>
        <v>245.70000000000002</v>
      </c>
      <c r="F46" s="7">
        <f t="shared" si="50"/>
        <v>233.41499999999996</v>
      </c>
      <c r="G46" s="7"/>
      <c r="H46" s="7">
        <f t="shared" si="51"/>
        <v>221.13000000000002</v>
      </c>
      <c r="I46" s="7"/>
      <c r="J46" s="7">
        <f t="shared" si="52"/>
        <v>208.845</v>
      </c>
      <c r="K46" s="7"/>
      <c r="L46" s="7">
        <f t="shared" si="53"/>
        <v>196.56</v>
      </c>
      <c r="M46" s="7"/>
      <c r="N46" s="7">
        <f t="shared" si="54"/>
        <v>184.275</v>
      </c>
      <c r="O46" s="7"/>
      <c r="P46" s="7">
        <f t="shared" si="55"/>
        <v>171.99</v>
      </c>
      <c r="Q46" s="7"/>
      <c r="R46" s="7">
        <f t="shared" si="56"/>
        <v>159.705</v>
      </c>
      <c r="S46" s="7"/>
      <c r="T46" s="7">
        <f t="shared" si="57"/>
        <v>147.42</v>
      </c>
      <c r="U46" s="7"/>
      <c r="V46" s="7">
        <f t="shared" si="58"/>
        <v>135.13500000000002</v>
      </c>
      <c r="W46" s="7"/>
      <c r="X46" s="7">
        <f t="shared" si="59"/>
        <v>122.85000000000001</v>
      </c>
      <c r="Y46" s="17"/>
    </row>
    <row r="47" spans="2:25" ht="12.75" hidden="1">
      <c r="B47" s="11" t="s">
        <v>42</v>
      </c>
      <c r="C47" s="20"/>
      <c r="D47" s="20"/>
      <c r="E47" s="7">
        <f t="shared" si="50"/>
        <v>0</v>
      </c>
      <c r="F47" s="7">
        <f t="shared" si="50"/>
        <v>0</v>
      </c>
      <c r="G47" s="7"/>
      <c r="H47" s="7">
        <f t="shared" si="51"/>
        <v>0</v>
      </c>
      <c r="I47" s="7"/>
      <c r="J47" s="7">
        <f t="shared" si="52"/>
        <v>0</v>
      </c>
      <c r="K47" s="7"/>
      <c r="L47" s="7">
        <f t="shared" si="53"/>
        <v>0</v>
      </c>
      <c r="M47" s="7"/>
      <c r="N47" s="7">
        <f t="shared" si="54"/>
        <v>0</v>
      </c>
      <c r="O47" s="7"/>
      <c r="P47" s="7">
        <f t="shared" si="55"/>
        <v>0</v>
      </c>
      <c r="Q47" s="7"/>
      <c r="R47" s="7">
        <f t="shared" si="56"/>
        <v>0</v>
      </c>
      <c r="S47" s="7"/>
      <c r="T47" s="7">
        <f t="shared" si="57"/>
        <v>0</v>
      </c>
      <c r="U47" s="7"/>
      <c r="V47" s="7">
        <f t="shared" si="58"/>
        <v>0</v>
      </c>
      <c r="W47" s="7"/>
      <c r="X47" s="7">
        <f t="shared" si="59"/>
        <v>0</v>
      </c>
      <c r="Y47" s="17"/>
    </row>
    <row r="48" spans="2:25" ht="12.75" hidden="1">
      <c r="B48" s="11" t="s">
        <v>43</v>
      </c>
      <c r="C48" s="20"/>
      <c r="D48" s="20"/>
      <c r="E48" s="7">
        <f t="shared" si="50"/>
        <v>0</v>
      </c>
      <c r="F48" s="7">
        <f t="shared" si="50"/>
        <v>0</v>
      </c>
      <c r="G48" s="7"/>
      <c r="H48" s="7">
        <f t="shared" si="51"/>
        <v>0</v>
      </c>
      <c r="I48" s="7"/>
      <c r="J48" s="7">
        <f t="shared" si="52"/>
        <v>0</v>
      </c>
      <c r="K48" s="7"/>
      <c r="L48" s="7">
        <f t="shared" si="53"/>
        <v>0</v>
      </c>
      <c r="M48" s="7"/>
      <c r="N48" s="7">
        <f t="shared" si="54"/>
        <v>0</v>
      </c>
      <c r="O48" s="17"/>
      <c r="P48" s="7">
        <f t="shared" si="55"/>
        <v>0</v>
      </c>
      <c r="Q48" s="7"/>
      <c r="R48" s="7">
        <f t="shared" si="56"/>
        <v>0</v>
      </c>
      <c r="S48" s="7"/>
      <c r="T48" s="7">
        <f t="shared" si="57"/>
        <v>0</v>
      </c>
      <c r="U48" s="7"/>
      <c r="V48" s="7">
        <f t="shared" si="58"/>
        <v>0</v>
      </c>
      <c r="W48" s="7"/>
      <c r="X48" s="7">
        <f t="shared" si="59"/>
        <v>0</v>
      </c>
      <c r="Y48" s="17"/>
    </row>
    <row r="49" ht="12.75" hidden="1"/>
    <row r="51" spans="2:5" ht="25.5">
      <c r="B51" s="22" t="s">
        <v>52</v>
      </c>
      <c r="E51" s="25">
        <v>22</v>
      </c>
    </row>
  </sheetData>
  <sheetProtection/>
  <mergeCells count="1">
    <mergeCell ref="E29:T29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X18"/>
    </sheetView>
  </sheetViews>
  <sheetFormatPr defaultColWidth="9.00390625" defaultRowHeight="12.75"/>
  <cols>
    <col min="4" max="4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Maxim Stinson</cp:lastModifiedBy>
  <cp:lastPrinted>2018-10-24T13:35:09Z</cp:lastPrinted>
  <dcterms:created xsi:type="dcterms:W3CDTF">2008-08-18T12:05:07Z</dcterms:created>
  <dcterms:modified xsi:type="dcterms:W3CDTF">2019-01-22T08:14:39Z</dcterms:modified>
  <cp:category/>
  <cp:version/>
  <cp:contentType/>
  <cp:contentStatus/>
</cp:coreProperties>
</file>